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X:\Vertrieb\evon Smart Home\Unterlagen für Kunden (befüllt vom Marketing)\Endkunde\Unterlagen DE\"/>
    </mc:Choice>
  </mc:AlternateContent>
  <xr:revisionPtr revIDLastSave="0" documentId="13_ncr:1_{97171A41-57F6-40FE-B8FE-92DE7792BD5E}" xr6:coauthVersionLast="36" xr6:coauthVersionMax="36" xr10:uidLastSave="{00000000-0000-0000-0000-000000000000}"/>
  <bookViews>
    <workbookView xWindow="0" yWindow="0" windowWidth="28800" windowHeight="12225" xr2:uid="{00000000-000D-0000-FFFF-FFFF00000000}"/>
  </bookViews>
  <sheets>
    <sheet name="Kalkulator" sheetId="4" r:id="rId1"/>
    <sheet name="Produktliste" sheetId="2" r:id="rId2"/>
  </sheets>
  <definedNames>
    <definedName name="_xlnm.Print_Area" localSheetId="0">Kalkulator!$A$1:$AI$70</definedName>
    <definedName name="_xlnm.Print_Area" localSheetId="1">Produktliste!$A$1:$G$114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54" i="4" l="1"/>
  <c r="M54" i="4"/>
  <c r="G66" i="2" l="1"/>
  <c r="G101" i="2" l="1"/>
  <c r="G100" i="2"/>
  <c r="AD48" i="4"/>
  <c r="AD49" i="4" s="1"/>
  <c r="AD50" i="4" s="1"/>
  <c r="AD32" i="4"/>
  <c r="AD33" i="4" s="1"/>
  <c r="AD34" i="4" s="1"/>
  <c r="M48" i="4"/>
  <c r="M49" i="4" s="1"/>
  <c r="M32" i="4"/>
  <c r="M33" i="4" s="1"/>
  <c r="AD52" i="4" l="1"/>
  <c r="M50" i="4"/>
  <c r="M52" i="4"/>
  <c r="M34" i="4"/>
  <c r="G78" i="2"/>
  <c r="G84" i="2"/>
  <c r="G95" i="2"/>
  <c r="G94" i="2"/>
  <c r="G80" i="2"/>
  <c r="G79" i="2"/>
  <c r="E54" i="2" l="1"/>
  <c r="G54" i="2" s="1"/>
  <c r="AD53" i="4"/>
  <c r="M53" i="4"/>
  <c r="E32" i="2"/>
  <c r="G104" i="2"/>
  <c r="G105" i="2"/>
  <c r="G106" i="2"/>
  <c r="G107" i="2"/>
  <c r="G103" i="2"/>
  <c r="G32" i="2" l="1"/>
  <c r="AE54" i="4"/>
  <c r="AC54" i="4"/>
  <c r="AB54" i="4"/>
  <c r="AA54" i="4"/>
  <c r="Z54" i="4"/>
  <c r="Y54" i="4"/>
  <c r="G93" i="2" l="1"/>
  <c r="G92" i="2"/>
  <c r="G91" i="2"/>
  <c r="G90" i="2"/>
  <c r="G89" i="2"/>
  <c r="G88" i="2"/>
  <c r="G87" i="2"/>
  <c r="G86" i="2"/>
  <c r="G99" i="2"/>
  <c r="G98" i="2"/>
  <c r="G97" i="2"/>
  <c r="G96" i="2"/>
  <c r="G102" i="2"/>
  <c r="G82" i="2"/>
  <c r="L54" i="4"/>
  <c r="K54" i="4"/>
  <c r="AB48" i="4"/>
  <c r="AB49" i="4" s="1"/>
  <c r="AB32" i="4"/>
  <c r="AB33" i="4" s="1"/>
  <c r="AB34" i="4" s="1"/>
  <c r="Z48" i="4"/>
  <c r="Z49" i="4" s="1"/>
  <c r="Y48" i="4"/>
  <c r="Y49" i="4" s="1"/>
  <c r="Z32" i="4"/>
  <c r="Z33" i="4" s="1"/>
  <c r="Z34" i="4" s="1"/>
  <c r="Y32" i="4"/>
  <c r="AA48" i="4"/>
  <c r="AA49" i="4" s="1"/>
  <c r="AA32" i="4"/>
  <c r="AA33" i="4" s="1"/>
  <c r="AA34" i="4" s="1"/>
  <c r="AC48" i="4"/>
  <c r="AC32" i="4"/>
  <c r="G83" i="2"/>
  <c r="G81" i="2"/>
  <c r="G77" i="2"/>
  <c r="G76" i="2"/>
  <c r="G75" i="2"/>
  <c r="G74" i="2"/>
  <c r="G73" i="2"/>
  <c r="G72" i="2"/>
  <c r="G71" i="2"/>
  <c r="G70" i="2"/>
  <c r="G69" i="2"/>
  <c r="G67" i="2"/>
  <c r="L48" i="4"/>
  <c r="L49" i="4" s="1"/>
  <c r="L32" i="4"/>
  <c r="L33" i="4" s="1"/>
  <c r="L34" i="4" s="1"/>
  <c r="K48" i="4"/>
  <c r="K49" i="4" s="1"/>
  <c r="K32" i="4"/>
  <c r="K33" i="4" s="1"/>
  <c r="AC52" i="4" l="1"/>
  <c r="E53" i="2" s="1"/>
  <c r="Y33" i="4"/>
  <c r="Y34" i="4" s="1"/>
  <c r="AB50" i="4"/>
  <c r="AB52" i="4"/>
  <c r="E52" i="2" s="1"/>
  <c r="Y50" i="4"/>
  <c r="Z52" i="4"/>
  <c r="E50" i="2" s="1"/>
  <c r="G50" i="2" s="1"/>
  <c r="Z50" i="4"/>
  <c r="AA50" i="4"/>
  <c r="AA52" i="4"/>
  <c r="E51" i="2" s="1"/>
  <c r="G51" i="2" s="1"/>
  <c r="L52" i="4"/>
  <c r="E31" i="2" s="1"/>
  <c r="L50" i="4"/>
  <c r="K34" i="4"/>
  <c r="K52" i="4"/>
  <c r="K50" i="4"/>
  <c r="AF54" i="4"/>
  <c r="AF48" i="4"/>
  <c r="AF32" i="4"/>
  <c r="AF33" i="4" s="1"/>
  <c r="Y52" i="4" l="1"/>
  <c r="Y53" i="4" s="1"/>
  <c r="AF49" i="4"/>
  <c r="AF50" i="4" s="1"/>
  <c r="G52" i="2"/>
  <c r="K53" i="4"/>
  <c r="E30" i="2"/>
  <c r="AB53" i="4"/>
  <c r="G53" i="2"/>
  <c r="AD55" i="4" s="1"/>
  <c r="AB55" i="4"/>
  <c r="Z55" i="4"/>
  <c r="Z53" i="4"/>
  <c r="AA53" i="4"/>
  <c r="AA55" i="4"/>
  <c r="AC55" i="4"/>
  <c r="L55" i="4"/>
  <c r="L53" i="4"/>
  <c r="AF34" i="4"/>
  <c r="Y55" i="4" l="1"/>
  <c r="E49" i="2"/>
  <c r="G49" i="2" s="1"/>
  <c r="AF52" i="4"/>
  <c r="E21" i="2" s="1"/>
  <c r="G32" i="4"/>
  <c r="G33" i="4" s="1"/>
  <c r="G54" i="4"/>
  <c r="G48" i="4"/>
  <c r="Q54" i="4"/>
  <c r="Q48" i="4"/>
  <c r="Q32" i="4"/>
  <c r="G65" i="2"/>
  <c r="G68" i="2"/>
  <c r="G64" i="2"/>
  <c r="G63" i="2"/>
  <c r="T54" i="4"/>
  <c r="X54" i="4"/>
  <c r="W54" i="4"/>
  <c r="V54" i="4"/>
  <c r="U54" i="4"/>
  <c r="S54" i="4"/>
  <c r="R54" i="4"/>
  <c r="P54" i="4"/>
  <c r="O54" i="4"/>
  <c r="N54" i="4"/>
  <c r="J54" i="4"/>
  <c r="G31" i="2" s="1"/>
  <c r="M55" i="4" s="1"/>
  <c r="I54" i="4"/>
  <c r="H54" i="4"/>
  <c r="F54" i="4"/>
  <c r="E54" i="4"/>
  <c r="AI54" i="4"/>
  <c r="AH54" i="4"/>
  <c r="AG54" i="4"/>
  <c r="X48" i="4"/>
  <c r="W48" i="4"/>
  <c r="X32" i="4"/>
  <c r="X33" i="4" s="1"/>
  <c r="X34" i="4" s="1"/>
  <c r="W32" i="4"/>
  <c r="W33" i="4" s="1"/>
  <c r="W34" i="4" s="1"/>
  <c r="V32" i="4"/>
  <c r="V33" i="4" s="1"/>
  <c r="P48" i="4"/>
  <c r="R48" i="4"/>
  <c r="R32" i="4"/>
  <c r="P32" i="4"/>
  <c r="O32" i="4"/>
  <c r="N32" i="4"/>
  <c r="N33" i="4" s="1"/>
  <c r="N34" i="4" s="1"/>
  <c r="O48" i="4"/>
  <c r="N48" i="4"/>
  <c r="AI48" i="4"/>
  <c r="AH48" i="4"/>
  <c r="AG48" i="4"/>
  <c r="AE48" i="4"/>
  <c r="V48" i="4"/>
  <c r="U48" i="4"/>
  <c r="T48" i="4"/>
  <c r="S48" i="4"/>
  <c r="S49" i="4" s="1"/>
  <c r="J48" i="4"/>
  <c r="I48" i="4"/>
  <c r="H48" i="4"/>
  <c r="F48" i="4"/>
  <c r="E48" i="4"/>
  <c r="AE32" i="4"/>
  <c r="AE33" i="4" s="1"/>
  <c r="AI32" i="4"/>
  <c r="AI33" i="4" s="1"/>
  <c r="AH32" i="4"/>
  <c r="AH33" i="4" s="1"/>
  <c r="AH34" i="4" s="1"/>
  <c r="AG32" i="4"/>
  <c r="AG33" i="4" s="1"/>
  <c r="AG34" i="4" s="1"/>
  <c r="U32" i="4"/>
  <c r="U33" i="4" s="1"/>
  <c r="U34" i="4" s="1"/>
  <c r="T32" i="4"/>
  <c r="T33" i="4" s="1"/>
  <c r="T34" i="4" s="1"/>
  <c r="S32" i="4"/>
  <c r="S33" i="4" s="1"/>
  <c r="S34" i="4" s="1"/>
  <c r="J32" i="4"/>
  <c r="J33" i="4" s="1"/>
  <c r="J34" i="4" s="1"/>
  <c r="I32" i="4"/>
  <c r="I33" i="4" s="1"/>
  <c r="I34" i="4" s="1"/>
  <c r="C14" i="4"/>
  <c r="E32" i="4"/>
  <c r="E33" i="4" s="1"/>
  <c r="E34" i="4" s="1"/>
  <c r="F32" i="4"/>
  <c r="F33" i="4" s="1"/>
  <c r="F34" i="4" s="1"/>
  <c r="H32" i="4"/>
  <c r="H33" i="4" s="1"/>
  <c r="O33" i="4" l="1"/>
  <c r="O34" i="4" s="1"/>
  <c r="AF53" i="4"/>
  <c r="AF55" i="4"/>
  <c r="G108" i="2"/>
  <c r="T49" i="4"/>
  <c r="T50" i="4" s="1"/>
  <c r="O49" i="4"/>
  <c r="O50" i="4" s="1"/>
  <c r="I49" i="4"/>
  <c r="I50" i="4" s="1"/>
  <c r="AH49" i="4"/>
  <c r="AH52" i="4" s="1"/>
  <c r="G49" i="4"/>
  <c r="G50" i="4" s="1"/>
  <c r="J49" i="4"/>
  <c r="J50" i="4" s="1"/>
  <c r="V49" i="4"/>
  <c r="V50" i="4" s="1"/>
  <c r="AI49" i="4"/>
  <c r="AI52" i="4" s="1"/>
  <c r="E58" i="2" s="1"/>
  <c r="W49" i="4"/>
  <c r="W50" i="4" s="1"/>
  <c r="H49" i="4"/>
  <c r="H50" i="4" s="1"/>
  <c r="AG49" i="4"/>
  <c r="AG50" i="4" s="1"/>
  <c r="U49" i="4"/>
  <c r="U50" i="4" s="1"/>
  <c r="F49" i="4"/>
  <c r="F50" i="4" s="1"/>
  <c r="AE49" i="4"/>
  <c r="AE50" i="4" s="1"/>
  <c r="N49" i="4"/>
  <c r="N50" i="4" s="1"/>
  <c r="X49" i="4"/>
  <c r="X52" i="4" s="1"/>
  <c r="E49" i="4"/>
  <c r="E50" i="4" s="1"/>
  <c r="P52" i="4"/>
  <c r="P55" i="4" s="1"/>
  <c r="R52" i="4"/>
  <c r="R55" i="4" s="1"/>
  <c r="S50" i="4"/>
  <c r="S52" i="4"/>
  <c r="S55" i="4" s="1"/>
  <c r="V34" i="4"/>
  <c r="G34" i="4"/>
  <c r="Q52" i="4"/>
  <c r="Q55" i="4" s="1"/>
  <c r="AI34" i="4"/>
  <c r="AE34" i="4"/>
  <c r="H34" i="4"/>
  <c r="E57" i="2" l="1"/>
  <c r="G57" i="2" s="1"/>
  <c r="H62" i="4"/>
  <c r="I62" i="4" s="1"/>
  <c r="T52" i="4"/>
  <c r="T53" i="4" s="1"/>
  <c r="AG52" i="4"/>
  <c r="V52" i="4"/>
  <c r="V53" i="4" s="1"/>
  <c r="I52" i="4"/>
  <c r="E28" i="2" s="1"/>
  <c r="G28" i="2" s="1"/>
  <c r="G52" i="4"/>
  <c r="G55" i="4" s="1"/>
  <c r="U52" i="4"/>
  <c r="U55" i="4" s="1"/>
  <c r="W52" i="4"/>
  <c r="W55" i="4" s="1"/>
  <c r="H52" i="4"/>
  <c r="H53" i="4" s="1"/>
  <c r="X50" i="4"/>
  <c r="AI50" i="4"/>
  <c r="AH50" i="4"/>
  <c r="O52" i="4"/>
  <c r="O55" i="4" s="1"/>
  <c r="AE52" i="4"/>
  <c r="E20" i="2" s="1"/>
  <c r="J52" i="4"/>
  <c r="J53" i="4" s="1"/>
  <c r="G30" i="2" s="1"/>
  <c r="N52" i="4"/>
  <c r="N53" i="4" s="1"/>
  <c r="F52" i="4"/>
  <c r="F55" i="4" s="1"/>
  <c r="E52" i="4"/>
  <c r="E53" i="4" s="1"/>
  <c r="E37" i="2"/>
  <c r="G37" i="2" s="1"/>
  <c r="E39" i="2"/>
  <c r="G39" i="2" s="1"/>
  <c r="E38" i="2"/>
  <c r="G38" i="2" s="1"/>
  <c r="X55" i="4"/>
  <c r="E47" i="2"/>
  <c r="G47" i="2" s="1"/>
  <c r="X53" i="4"/>
  <c r="E41" i="2"/>
  <c r="G41" i="2" s="1"/>
  <c r="S53" i="4"/>
  <c r="AH55" i="4"/>
  <c r="AH53" i="4"/>
  <c r="G58" i="2"/>
  <c r="AI55" i="4"/>
  <c r="AI53" i="4"/>
  <c r="AG53" i="4" l="1"/>
  <c r="E56" i="2"/>
  <c r="G56" i="2" s="1"/>
  <c r="AE53" i="4"/>
  <c r="I55" i="4"/>
  <c r="AE55" i="4"/>
  <c r="W53" i="4"/>
  <c r="I53" i="4"/>
  <c r="G53" i="4"/>
  <c r="V55" i="4"/>
  <c r="T55" i="4"/>
  <c r="AG55" i="4"/>
  <c r="E55" i="4"/>
  <c r="E43" i="2"/>
  <c r="G43" i="2" s="1"/>
  <c r="E42" i="2"/>
  <c r="G42" i="2" s="1"/>
  <c r="E25" i="2"/>
  <c r="G25" i="2" s="1"/>
  <c r="F53" i="4"/>
  <c r="E46" i="2"/>
  <c r="G46" i="2" s="1"/>
  <c r="E24" i="2"/>
  <c r="G24" i="2" s="1"/>
  <c r="E27" i="2"/>
  <c r="G27" i="2" s="1"/>
  <c r="H55" i="4"/>
  <c r="E45" i="2"/>
  <c r="G45" i="2" s="1"/>
  <c r="U53" i="4"/>
  <c r="J55" i="4"/>
  <c r="E35" i="2"/>
  <c r="G35" i="2" s="1"/>
  <c r="O53" i="4"/>
  <c r="E34" i="2"/>
  <c r="G34" i="2" s="1"/>
  <c r="E29" i="2"/>
  <c r="G29" i="2" s="1"/>
  <c r="K55" i="4" s="1"/>
  <c r="E23" i="2"/>
  <c r="G23" i="2" s="1"/>
  <c r="Q62" i="4"/>
  <c r="R62" i="4" s="1"/>
  <c r="N55" i="4"/>
  <c r="G21" i="2"/>
  <c r="G20" i="2"/>
  <c r="C62" i="4" l="1"/>
  <c r="D62" i="4" s="1"/>
  <c r="AH62" i="4"/>
  <c r="G59" i="2"/>
  <c r="G10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Pachmann Manfred</author>
    <author>Schweighofer Thomas</author>
    <author>Manhart Philip</author>
  </authors>
  <commentList>
    <comment ref="E20" authorId="0" shapeId="0" xr:uid="{00000000-0006-0000-0000-000001000000}">
      <text>
        <r>
          <rPr>
            <b/>
            <sz val="9"/>
            <color indexed="81"/>
            <rFont val="Segoe UI"/>
            <family val="2"/>
          </rPr>
          <t xml:space="preserve">Menge der Beschattungen eingeben!
Z.B. 10 Rollo </t>
        </r>
        <r>
          <rPr>
            <sz val="9"/>
            <color indexed="81"/>
            <rFont val="Segoe UI"/>
            <family val="2"/>
          </rPr>
          <t xml:space="preserve">
</t>
        </r>
      </text>
    </comment>
    <comment ref="F20" authorId="0" shapeId="0" xr:uid="{00000000-0006-0000-0000-000002000000}">
      <text>
        <r>
          <rPr>
            <b/>
            <sz val="9"/>
            <color indexed="81"/>
            <rFont val="Segoe UI"/>
            <family val="2"/>
          </rPr>
          <t xml:space="preserve">Menge der Beschattungen eingeben!
Z.B. 10 Rollo </t>
        </r>
        <r>
          <rPr>
            <sz val="9"/>
            <color indexed="81"/>
            <rFont val="Segoe UI"/>
            <family val="2"/>
          </rPr>
          <t xml:space="preserve">
</t>
        </r>
      </text>
    </comment>
    <comment ref="G20" authorId="0" shapeId="0" xr:uid="{00000000-0006-0000-0000-000003000000}">
      <text>
        <r>
          <rPr>
            <b/>
            <sz val="9"/>
            <color indexed="81"/>
            <rFont val="Segoe UI"/>
            <family val="2"/>
          </rPr>
          <t xml:space="preserve">Menge der Beschattungen eingeben!
Z.B. 10 Rollo </t>
        </r>
        <r>
          <rPr>
            <sz val="9"/>
            <color indexed="81"/>
            <rFont val="Segoe UI"/>
            <family val="2"/>
          </rPr>
          <t xml:space="preserve">
</t>
        </r>
      </text>
    </comment>
    <comment ref="H20" authorId="0" shapeId="0" xr:uid="{00000000-0006-0000-0000-000004000000}">
      <text>
        <r>
          <rPr>
            <b/>
            <sz val="9"/>
            <color indexed="81"/>
            <rFont val="Segoe UI"/>
            <family val="2"/>
          </rPr>
          <t>Menge der Lichtkreise eingeben!
Z.B. 10 Lichter</t>
        </r>
        <r>
          <rPr>
            <sz val="9"/>
            <color indexed="81"/>
            <rFont val="Segoe UI"/>
            <family val="2"/>
          </rPr>
          <t xml:space="preserve">
</t>
        </r>
      </text>
    </comment>
    <comment ref="I20" authorId="0" shapeId="0" xr:uid="{00000000-0006-0000-0000-000005000000}">
      <text>
        <r>
          <rPr>
            <b/>
            <sz val="9"/>
            <color indexed="81"/>
            <rFont val="Segoe UI"/>
            <family val="2"/>
          </rPr>
          <t>Menge der Lichtkreise eingeben!
Z.B. 10 Lichter</t>
        </r>
        <r>
          <rPr>
            <sz val="9"/>
            <color indexed="81"/>
            <rFont val="Segoe UI"/>
            <family val="2"/>
          </rPr>
          <t xml:space="preserve">
</t>
        </r>
      </text>
    </comment>
    <comment ref="J20" authorId="0" shapeId="0" xr:uid="{00000000-0006-0000-0000-000006000000}">
      <text>
        <r>
          <rPr>
            <b/>
            <sz val="9"/>
            <color indexed="81"/>
            <rFont val="Segoe UI"/>
            <family val="2"/>
          </rPr>
          <t>Menge der Lichtkreise eingeben!
Z.B. 10 Lichter</t>
        </r>
        <r>
          <rPr>
            <sz val="9"/>
            <color indexed="81"/>
            <rFont val="Segoe UI"/>
            <family val="2"/>
          </rPr>
          <t xml:space="preserve">
</t>
        </r>
      </text>
    </comment>
    <comment ref="K20" authorId="0" shapeId="0" xr:uid="{00000000-0006-0000-0000-000007000000}">
      <text>
        <r>
          <rPr>
            <b/>
            <sz val="9"/>
            <color indexed="81"/>
            <rFont val="Segoe UI"/>
            <family val="2"/>
          </rPr>
          <t>Menge der Lichtkreise eingeben!
Z.B. 10 Lichter</t>
        </r>
        <r>
          <rPr>
            <sz val="9"/>
            <color indexed="81"/>
            <rFont val="Segoe UI"/>
            <family val="2"/>
          </rPr>
          <t xml:space="preserve">
</t>
        </r>
      </text>
    </comment>
    <comment ref="L20" authorId="0" shapeId="0" xr:uid="{00000000-0006-0000-0000-000008000000}">
      <text>
        <r>
          <rPr>
            <b/>
            <sz val="9"/>
            <color indexed="81"/>
            <rFont val="Segoe UI"/>
            <family val="2"/>
          </rPr>
          <t>Menge der Lichtkreise eingeben!
Z.B. 10 LED Streifen weiß
ACHTUNG: bei RGBW LED 4 Kanäle pro Streifen angeben!</t>
        </r>
        <r>
          <rPr>
            <sz val="9"/>
            <color indexed="81"/>
            <rFont val="Segoe UI"/>
            <family val="2"/>
          </rPr>
          <t xml:space="preserve">
</t>
        </r>
      </text>
    </comment>
    <comment ref="M20" authorId="1" shapeId="0" xr:uid="{D160C26E-3702-45CE-8533-EB3B70698411}">
      <text>
        <r>
          <rPr>
            <sz val="9"/>
            <color indexed="81"/>
            <rFont val="Segoe UI"/>
            <charset val="1"/>
          </rPr>
          <t xml:space="preserve">
</t>
        </r>
        <r>
          <rPr>
            <b/>
            <sz val="9"/>
            <color indexed="81"/>
            <rFont val="Segoe UI"/>
            <family val="2"/>
          </rPr>
          <t xml:space="preserve">Menge der Lichtkreise eingeben! 
Basismodus: 2 DALI-Lichtkreise pro Modul, gemeinsame Ansteuerung aller angeschlossenen Lichter pro Linie (max. 16 pro Linie)
Expertenmodus: Adressierung und Einzelbedienung von bis zu 16 Leuchten pro Linie
Verwendung von Basis- oder Expertenmodus in der Software jederzeit änderbar.
Basismodus wird zur Berechnung der Modulanzahl im Kalkulator verwendet!
</t>
        </r>
      </text>
    </comment>
    <comment ref="N20" authorId="0" shapeId="0" xr:uid="{00000000-0006-0000-0000-000009000000}">
      <text>
        <r>
          <rPr>
            <b/>
            <sz val="9"/>
            <color indexed="81"/>
            <rFont val="Segoe UI"/>
            <family val="2"/>
          </rPr>
          <t>Menge der Heizkreise eingeben!
Z.B. 5 Heizkreise</t>
        </r>
        <r>
          <rPr>
            <sz val="9"/>
            <color indexed="81"/>
            <rFont val="Segoe UI"/>
            <family val="2"/>
          </rPr>
          <t xml:space="preserve">
</t>
        </r>
      </text>
    </comment>
    <comment ref="O20" authorId="0" shapeId="0" xr:uid="{00000000-0006-0000-0000-00000A000000}">
      <text>
        <r>
          <rPr>
            <b/>
            <sz val="9"/>
            <color indexed="81"/>
            <rFont val="Segoe UI"/>
            <family val="2"/>
          </rPr>
          <t>Menge der Heizkreise eingeben!
Z.B. 5 Heizkreise</t>
        </r>
        <r>
          <rPr>
            <sz val="9"/>
            <color indexed="81"/>
            <rFont val="Segoe UI"/>
            <family val="2"/>
          </rPr>
          <t xml:space="preserve">
</t>
        </r>
      </text>
    </comment>
    <comment ref="P20" authorId="0" shapeId="0" xr:uid="{00000000-0006-0000-0000-00000B000000}">
      <text>
        <r>
          <rPr>
            <b/>
            <sz val="9"/>
            <color indexed="81"/>
            <rFont val="Segoe UI"/>
            <family val="2"/>
          </rPr>
          <t>Menge der Bediengeräte eingeben!
Z.B. 5 Bediengeräte</t>
        </r>
        <r>
          <rPr>
            <sz val="9"/>
            <color indexed="81"/>
            <rFont val="Segoe UI"/>
            <family val="2"/>
          </rPr>
          <t xml:space="preserve">
</t>
        </r>
      </text>
    </comment>
    <comment ref="Q20" authorId="0" shapeId="0" xr:uid="{00000000-0006-0000-0000-00000C000000}">
      <text>
        <r>
          <rPr>
            <b/>
            <sz val="9"/>
            <color indexed="81"/>
            <rFont val="Segoe UI"/>
            <family val="2"/>
          </rPr>
          <t>Menge der Bediengeräte eingeben!
Z.B. 5 Bediengeräte</t>
        </r>
        <r>
          <rPr>
            <sz val="9"/>
            <color indexed="81"/>
            <rFont val="Segoe UI"/>
            <family val="2"/>
          </rPr>
          <t xml:space="preserve">
</t>
        </r>
      </text>
    </comment>
    <comment ref="R20" authorId="0" shapeId="0" xr:uid="{00000000-0006-0000-0000-00000D000000}">
      <text>
        <r>
          <rPr>
            <b/>
            <sz val="9"/>
            <color indexed="81"/>
            <rFont val="Segoe UI"/>
            <family val="2"/>
          </rPr>
          <t>Menge der Sensoren eingeben!
Z.B. 5 Raumsensoren</t>
        </r>
        <r>
          <rPr>
            <sz val="9"/>
            <color indexed="81"/>
            <rFont val="Segoe UI"/>
            <family val="2"/>
          </rPr>
          <t xml:space="preserve">
</t>
        </r>
      </text>
    </comment>
    <comment ref="S20" authorId="0" shapeId="0" xr:uid="{00000000-0006-0000-0000-00000E000000}">
      <text>
        <r>
          <rPr>
            <b/>
            <sz val="9"/>
            <color indexed="81"/>
            <rFont val="Segoe UI"/>
            <family val="2"/>
          </rPr>
          <t>Menge der Digitaleingänge eingeben!
Z.B. 5 Fensterkontakte</t>
        </r>
        <r>
          <rPr>
            <sz val="9"/>
            <color indexed="81"/>
            <rFont val="Segoe UI"/>
            <family val="2"/>
          </rPr>
          <t xml:space="preserve">
</t>
        </r>
      </text>
    </comment>
    <comment ref="T20" authorId="0" shapeId="0" xr:uid="{00000000-0006-0000-0000-00000F000000}">
      <text>
        <r>
          <rPr>
            <b/>
            <sz val="9"/>
            <color indexed="81"/>
            <rFont val="Segoe UI"/>
            <family val="2"/>
          </rPr>
          <t>Menge der Digitalausgänge eingeben!
Z.B. 5 Steckdosen</t>
        </r>
        <r>
          <rPr>
            <sz val="9"/>
            <color indexed="81"/>
            <rFont val="Segoe UI"/>
            <family val="2"/>
          </rPr>
          <t xml:space="preserve">
</t>
        </r>
      </text>
    </comment>
    <comment ref="U20" authorId="0" shapeId="0" xr:uid="{00000000-0006-0000-0000-000010000000}">
      <text>
        <r>
          <rPr>
            <b/>
            <sz val="9"/>
            <color indexed="81"/>
            <rFont val="Segoe UI"/>
            <family val="2"/>
          </rPr>
          <t>Menge der Digitalein/-ausgänge eingeben!
Z.B. 10 Fensterkontakte &amp; 3 Steckdosen</t>
        </r>
        <r>
          <rPr>
            <sz val="9"/>
            <color indexed="81"/>
            <rFont val="Segoe UI"/>
            <family val="2"/>
          </rPr>
          <t xml:space="preserve">
</t>
        </r>
      </text>
    </comment>
    <comment ref="V20" authorId="0" shapeId="0" xr:uid="{00000000-0006-0000-0000-000011000000}">
      <text>
        <r>
          <rPr>
            <b/>
            <sz val="9"/>
            <color indexed="81"/>
            <rFont val="Segoe UI"/>
            <family val="2"/>
          </rPr>
          <t xml:space="preserve">Menge der Analogein/-ausgänge eingeben!
</t>
        </r>
        <r>
          <rPr>
            <sz val="9"/>
            <color indexed="81"/>
            <rFont val="Segoe UI"/>
            <family val="2"/>
          </rPr>
          <t xml:space="preserve">
</t>
        </r>
      </text>
    </comment>
    <comment ref="W20" authorId="0" shapeId="0" xr:uid="{00000000-0006-0000-0000-000012000000}">
      <text>
        <r>
          <rPr>
            <b/>
            <sz val="9"/>
            <color indexed="81"/>
            <rFont val="Segoe UI"/>
            <family val="2"/>
          </rPr>
          <t>Menge der Analogeingänge eingeben!
Z.B. 4 PT1000 Fühler für Boiler</t>
        </r>
        <r>
          <rPr>
            <sz val="9"/>
            <color indexed="81"/>
            <rFont val="Segoe UI"/>
            <family val="2"/>
          </rPr>
          <t xml:space="preserve">
</t>
        </r>
      </text>
    </comment>
    <comment ref="X20" authorId="0" shapeId="0" xr:uid="{00000000-0006-0000-0000-000013000000}">
      <text>
        <r>
          <rPr>
            <b/>
            <sz val="9"/>
            <color indexed="81"/>
            <rFont val="Segoe UI"/>
            <family val="2"/>
          </rPr>
          <t>Menge der Analogeingänge eingeben!
Z.B. 4 KTY Fühler für SolarBoiler</t>
        </r>
        <r>
          <rPr>
            <sz val="9"/>
            <color indexed="81"/>
            <rFont val="Segoe UI"/>
            <family val="2"/>
          </rPr>
          <t xml:space="preserve">
</t>
        </r>
      </text>
    </comment>
    <comment ref="Y20" authorId="0" shapeId="0" xr:uid="{00000000-0006-0000-0000-000014000000}">
      <text>
        <r>
          <rPr>
            <b/>
            <sz val="9"/>
            <color indexed="81"/>
            <rFont val="Segoe UI"/>
            <family val="2"/>
          </rPr>
          <t>Menge der Soundmodule eingeben!
Z.B. 1 Soundmodul
ACHTUNG: nur 1 Sondmodul bei iX800
und max. 2 bei iX840</t>
        </r>
        <r>
          <rPr>
            <sz val="9"/>
            <color indexed="81"/>
            <rFont val="Segoe UI"/>
            <family val="2"/>
          </rPr>
          <t xml:space="preserve">
</t>
        </r>
      </text>
    </comment>
    <comment ref="Z20" authorId="0" shapeId="0" xr:uid="{00000000-0006-0000-0000-000015000000}">
      <text>
        <r>
          <rPr>
            <b/>
            <sz val="9"/>
            <color indexed="81"/>
            <rFont val="Segoe UI"/>
            <family val="2"/>
          </rPr>
          <t>Menge der Module eingeben!
Z.B. 1 Modul</t>
        </r>
        <r>
          <rPr>
            <sz val="9"/>
            <color indexed="81"/>
            <rFont val="Segoe UI"/>
            <family val="2"/>
          </rPr>
          <t xml:space="preserve">
</t>
        </r>
      </text>
    </comment>
    <comment ref="AA20" authorId="0" shapeId="0" xr:uid="{00000000-0006-0000-0000-000016000000}">
      <text>
        <r>
          <rPr>
            <b/>
            <sz val="9"/>
            <color indexed="81"/>
            <rFont val="Segoe UI"/>
            <family val="2"/>
          </rPr>
          <t>Menge der Module eingeben!
Z.B. 1 Modul</t>
        </r>
        <r>
          <rPr>
            <sz val="9"/>
            <color indexed="81"/>
            <rFont val="Segoe UI"/>
            <family val="2"/>
          </rPr>
          <t xml:space="preserve">
</t>
        </r>
      </text>
    </comment>
    <comment ref="AB20" authorId="0" shapeId="0" xr:uid="{00000000-0006-0000-0000-000017000000}">
      <text>
        <r>
          <rPr>
            <b/>
            <sz val="9"/>
            <color indexed="81"/>
            <rFont val="Segoe UI"/>
            <family val="2"/>
          </rPr>
          <t>Menge der Module eingeben!
Z.B. 1 Modul</t>
        </r>
      </text>
    </comment>
    <comment ref="AC20" authorId="0" shapeId="0" xr:uid="{00000000-0006-0000-0000-000018000000}">
      <text>
        <r>
          <rPr>
            <b/>
            <sz val="9"/>
            <color indexed="81"/>
            <rFont val="Segoe UI"/>
            <family val="2"/>
          </rPr>
          <t>Menge der Kabel eingeben!
Z.B. 1 Kabel für die Verbindung zw. abgehendem und eingehendem  Erweiterungsmodul</t>
        </r>
        <r>
          <rPr>
            <sz val="9"/>
            <color indexed="81"/>
            <rFont val="Segoe UI"/>
            <family val="2"/>
          </rPr>
          <t xml:space="preserve">
</t>
        </r>
      </text>
    </comment>
    <comment ref="AD20" authorId="0" shapeId="0" xr:uid="{084A1213-0D59-49B2-BCC0-FB463E9E95E7}">
      <text>
        <r>
          <rPr>
            <b/>
            <sz val="9"/>
            <color indexed="81"/>
            <rFont val="Segoe UI"/>
            <family val="2"/>
          </rPr>
          <t>Achtung: 
Maximal ein Netzwerkerweiterungsmodul pro Controller möglich 
Das Modul muss an die letzte techCOM Position gesteckt werden (links außen)</t>
        </r>
        <r>
          <rPr>
            <sz val="9"/>
            <color indexed="81"/>
            <rFont val="Segoe UI"/>
            <family val="2"/>
          </rPr>
          <t xml:space="preserve">
</t>
        </r>
      </text>
    </comment>
    <comment ref="AE20" authorId="0" shapeId="0" xr:uid="{00000000-0006-0000-0000-000019000000}">
      <text>
        <r>
          <rPr>
            <b/>
            <sz val="9"/>
            <color indexed="81"/>
            <rFont val="Segoe UI"/>
            <family val="2"/>
          </rPr>
          <t>Menge der Controller eingeben!
Z.B. 1 CPU</t>
        </r>
        <r>
          <rPr>
            <sz val="9"/>
            <color indexed="81"/>
            <rFont val="Segoe UI"/>
            <family val="2"/>
          </rPr>
          <t xml:space="preserve">
</t>
        </r>
      </text>
    </comment>
    <comment ref="AF20" authorId="2" shapeId="0" xr:uid="{00000000-0006-0000-0000-00001A000000}">
      <text>
        <r>
          <rPr>
            <b/>
            <sz val="9"/>
            <color indexed="81"/>
            <rFont val="Segoe UI"/>
            <charset val="1"/>
          </rPr>
          <t xml:space="preserve">Menge der Controller eingeben!
Z.B. 1 CPU
</t>
        </r>
      </text>
    </comment>
    <comment ref="AG20" authorId="0" shapeId="0" xr:uid="{00000000-0006-0000-0000-00001B000000}">
      <text>
        <r>
          <rPr>
            <b/>
            <sz val="9"/>
            <color indexed="81"/>
            <rFont val="Segoe UI"/>
            <family val="2"/>
          </rPr>
          <t>Menge der Schaltnetzteile eingeben!
Z.B. 1 Schaltnetzteil</t>
        </r>
        <r>
          <rPr>
            <sz val="9"/>
            <color indexed="81"/>
            <rFont val="Segoe UI"/>
            <family val="2"/>
          </rPr>
          <t xml:space="preserve">
</t>
        </r>
      </text>
    </comment>
    <comment ref="AH20" authorId="0" shapeId="0" xr:uid="{00000000-0006-0000-0000-00001C000000}">
      <text>
        <r>
          <rPr>
            <b/>
            <sz val="9"/>
            <color indexed="81"/>
            <rFont val="Segoe UI"/>
            <family val="2"/>
          </rPr>
          <t>Menge der Busabschlüsse eingeben!
Z.B. 1 Busabschluss</t>
        </r>
        <r>
          <rPr>
            <sz val="9"/>
            <color indexed="81"/>
            <rFont val="Segoe UI"/>
            <family val="2"/>
          </rPr>
          <t xml:space="preserve">
</t>
        </r>
      </text>
    </comment>
    <comment ref="AI20" authorId="0" shapeId="0" xr:uid="{00000000-0006-0000-0000-00001D000000}">
      <text>
        <r>
          <rPr>
            <b/>
            <sz val="9"/>
            <color indexed="81"/>
            <rFont val="Segoe UI"/>
            <family val="2"/>
          </rPr>
          <t>Menge der Busumsetzer eingeben!
Z.B. 2 Busumsetzer</t>
        </r>
        <r>
          <rPr>
            <sz val="9"/>
            <color indexed="81"/>
            <rFont val="Segoe UI"/>
            <family val="2"/>
          </rPr>
          <t xml:space="preserve">
</t>
        </r>
      </text>
    </comment>
    <comment ref="E36" authorId="0" shapeId="0" xr:uid="{00000000-0006-0000-0000-00001E000000}">
      <text>
        <r>
          <rPr>
            <b/>
            <sz val="9"/>
            <color indexed="81"/>
            <rFont val="Segoe UI"/>
            <family val="2"/>
          </rPr>
          <t xml:space="preserve">Menge der Beschattungen eingeben!
Z.B. 10 Rollo </t>
        </r>
        <r>
          <rPr>
            <sz val="9"/>
            <color indexed="81"/>
            <rFont val="Segoe UI"/>
            <family val="2"/>
          </rPr>
          <t xml:space="preserve">
</t>
        </r>
      </text>
    </comment>
    <comment ref="F36" authorId="0" shapeId="0" xr:uid="{00000000-0006-0000-0000-00001F000000}">
      <text>
        <r>
          <rPr>
            <b/>
            <sz val="9"/>
            <color indexed="81"/>
            <rFont val="Segoe UI"/>
            <family val="2"/>
          </rPr>
          <t xml:space="preserve">Menge der Beschattungen eingeben!
Z.B. 10 Rollo </t>
        </r>
        <r>
          <rPr>
            <sz val="9"/>
            <color indexed="81"/>
            <rFont val="Segoe UI"/>
            <family val="2"/>
          </rPr>
          <t xml:space="preserve">
</t>
        </r>
      </text>
    </comment>
    <comment ref="G36" authorId="0" shapeId="0" xr:uid="{00000000-0006-0000-0000-000020000000}">
      <text>
        <r>
          <rPr>
            <b/>
            <sz val="9"/>
            <color indexed="81"/>
            <rFont val="Segoe UI"/>
            <family val="2"/>
          </rPr>
          <t xml:space="preserve">Menge der Beschattungen eingeben!
Z.B. 10 Rollo </t>
        </r>
        <r>
          <rPr>
            <sz val="9"/>
            <color indexed="81"/>
            <rFont val="Segoe UI"/>
            <family val="2"/>
          </rPr>
          <t xml:space="preserve">
</t>
        </r>
      </text>
    </comment>
    <comment ref="H36" authorId="0" shapeId="0" xr:uid="{00000000-0006-0000-0000-000021000000}">
      <text>
        <r>
          <rPr>
            <b/>
            <sz val="9"/>
            <color indexed="81"/>
            <rFont val="Segoe UI"/>
            <family val="2"/>
          </rPr>
          <t>Menge der Lichtkreise eingeben!
Z.B. 10 Lichter</t>
        </r>
        <r>
          <rPr>
            <sz val="9"/>
            <color indexed="81"/>
            <rFont val="Segoe UI"/>
            <family val="2"/>
          </rPr>
          <t xml:space="preserve">
</t>
        </r>
      </text>
    </comment>
    <comment ref="I36" authorId="0" shapeId="0" xr:uid="{00000000-0006-0000-0000-000022000000}">
      <text>
        <r>
          <rPr>
            <b/>
            <sz val="9"/>
            <color indexed="81"/>
            <rFont val="Segoe UI"/>
            <family val="2"/>
          </rPr>
          <t>Menge der Lichtkreise eingeben!
Z.B. 10 Lichter</t>
        </r>
        <r>
          <rPr>
            <sz val="9"/>
            <color indexed="81"/>
            <rFont val="Segoe UI"/>
            <family val="2"/>
          </rPr>
          <t xml:space="preserve">
</t>
        </r>
      </text>
    </comment>
    <comment ref="J36" authorId="0" shapeId="0" xr:uid="{00000000-0006-0000-0000-000023000000}">
      <text>
        <r>
          <rPr>
            <b/>
            <sz val="9"/>
            <color indexed="81"/>
            <rFont val="Segoe UI"/>
            <family val="2"/>
          </rPr>
          <t>Menge der Lichtkreise eingeben!
Z.B. 10 Lichter</t>
        </r>
        <r>
          <rPr>
            <sz val="9"/>
            <color indexed="81"/>
            <rFont val="Segoe UI"/>
            <family val="2"/>
          </rPr>
          <t xml:space="preserve">
</t>
        </r>
      </text>
    </comment>
    <comment ref="K36" authorId="0" shapeId="0" xr:uid="{00000000-0006-0000-0000-000024000000}">
      <text>
        <r>
          <rPr>
            <b/>
            <sz val="9"/>
            <color indexed="81"/>
            <rFont val="Segoe UI"/>
            <family val="2"/>
          </rPr>
          <t>Menge der Lichtkreise eingeben!
Z.B. 10 Lichter</t>
        </r>
        <r>
          <rPr>
            <sz val="9"/>
            <color indexed="81"/>
            <rFont val="Segoe UI"/>
            <family val="2"/>
          </rPr>
          <t xml:space="preserve">
</t>
        </r>
      </text>
    </comment>
    <comment ref="L36" authorId="0" shapeId="0" xr:uid="{00000000-0006-0000-0000-000025000000}">
      <text>
        <r>
          <rPr>
            <b/>
            <sz val="9"/>
            <color indexed="81"/>
            <rFont val="Segoe UI"/>
            <family val="2"/>
          </rPr>
          <t>Menge der Lichtkreise eingeben!
Z.B. 10 LED Streifen weiß
ACHTUNG: bei RGBW LED 4 Kanäle pro Streifen angeben!</t>
        </r>
        <r>
          <rPr>
            <sz val="9"/>
            <color indexed="81"/>
            <rFont val="Segoe UI"/>
            <family val="2"/>
          </rPr>
          <t xml:space="preserve">
</t>
        </r>
      </text>
    </comment>
    <comment ref="N36" authorId="0" shapeId="0" xr:uid="{00000000-0006-0000-0000-000026000000}">
      <text>
        <r>
          <rPr>
            <b/>
            <sz val="9"/>
            <color indexed="81"/>
            <rFont val="Segoe UI"/>
            <family val="2"/>
          </rPr>
          <t>Menge der Heizkreise eingeben!
Z.B. 5 Heizkreise</t>
        </r>
        <r>
          <rPr>
            <sz val="9"/>
            <color indexed="81"/>
            <rFont val="Segoe UI"/>
            <family val="2"/>
          </rPr>
          <t xml:space="preserve">
</t>
        </r>
      </text>
    </comment>
    <comment ref="O36" authorId="0" shapeId="0" xr:uid="{00000000-0006-0000-0000-000027000000}">
      <text>
        <r>
          <rPr>
            <b/>
            <sz val="9"/>
            <color indexed="81"/>
            <rFont val="Segoe UI"/>
            <family val="2"/>
          </rPr>
          <t>Menge der Heizkreise eingeben!
Z.B. 5 Heizkreise</t>
        </r>
        <r>
          <rPr>
            <sz val="9"/>
            <color indexed="81"/>
            <rFont val="Segoe UI"/>
            <family val="2"/>
          </rPr>
          <t xml:space="preserve">
</t>
        </r>
      </text>
    </comment>
    <comment ref="P36" authorId="0" shapeId="0" xr:uid="{00000000-0006-0000-0000-000028000000}">
      <text>
        <r>
          <rPr>
            <b/>
            <sz val="9"/>
            <color indexed="81"/>
            <rFont val="Segoe UI"/>
            <family val="2"/>
          </rPr>
          <t>Menge der Bediengeräte eingeben!
Z.B. 5 Bediengeräte</t>
        </r>
        <r>
          <rPr>
            <sz val="9"/>
            <color indexed="81"/>
            <rFont val="Segoe UI"/>
            <family val="2"/>
          </rPr>
          <t xml:space="preserve">
</t>
        </r>
      </text>
    </comment>
    <comment ref="Q36" authorId="0" shapeId="0" xr:uid="{00000000-0006-0000-0000-000029000000}">
      <text>
        <r>
          <rPr>
            <b/>
            <sz val="9"/>
            <color indexed="81"/>
            <rFont val="Segoe UI"/>
            <family val="2"/>
          </rPr>
          <t>Menge der Bediengeräte eingeben!
Z.B. 5 Bediengeräte</t>
        </r>
        <r>
          <rPr>
            <sz val="9"/>
            <color indexed="81"/>
            <rFont val="Segoe UI"/>
            <family val="2"/>
          </rPr>
          <t xml:space="preserve">
</t>
        </r>
      </text>
    </comment>
    <comment ref="R36" authorId="0" shapeId="0" xr:uid="{00000000-0006-0000-0000-00002A000000}">
      <text>
        <r>
          <rPr>
            <b/>
            <sz val="9"/>
            <color indexed="81"/>
            <rFont val="Segoe UI"/>
            <family val="2"/>
          </rPr>
          <t>Menge der Sensoren eingeben!
Z.B. 5 Raumsensoren</t>
        </r>
        <r>
          <rPr>
            <sz val="9"/>
            <color indexed="81"/>
            <rFont val="Segoe UI"/>
            <family val="2"/>
          </rPr>
          <t xml:space="preserve">
</t>
        </r>
      </text>
    </comment>
    <comment ref="S36" authorId="0" shapeId="0" xr:uid="{00000000-0006-0000-0000-00002B000000}">
      <text>
        <r>
          <rPr>
            <b/>
            <sz val="9"/>
            <color indexed="81"/>
            <rFont val="Segoe UI"/>
            <family val="2"/>
          </rPr>
          <t>Menge der Digitaleingänge eingeben!
Z.B. 5 Fensterkontakte</t>
        </r>
        <r>
          <rPr>
            <sz val="9"/>
            <color indexed="81"/>
            <rFont val="Segoe UI"/>
            <family val="2"/>
          </rPr>
          <t xml:space="preserve">
</t>
        </r>
      </text>
    </comment>
    <comment ref="T36" authorId="0" shapeId="0" xr:uid="{00000000-0006-0000-0000-00002C000000}">
      <text>
        <r>
          <rPr>
            <b/>
            <sz val="9"/>
            <color indexed="81"/>
            <rFont val="Segoe UI"/>
            <family val="2"/>
          </rPr>
          <t>Menge der Digitalausgänge eingeben!
Z.B. 5 Steckdosen</t>
        </r>
        <r>
          <rPr>
            <sz val="9"/>
            <color indexed="81"/>
            <rFont val="Segoe UI"/>
            <family val="2"/>
          </rPr>
          <t xml:space="preserve">
</t>
        </r>
      </text>
    </comment>
    <comment ref="U36" authorId="0" shapeId="0" xr:uid="{00000000-0006-0000-0000-00002D000000}">
      <text>
        <r>
          <rPr>
            <b/>
            <sz val="9"/>
            <color indexed="81"/>
            <rFont val="Segoe UI"/>
            <family val="2"/>
          </rPr>
          <t>Menge der Digitalein/-ausgänge eingeben!
Z.B. 10 Fensterkontakte &amp; 3 Steckdosen</t>
        </r>
        <r>
          <rPr>
            <sz val="9"/>
            <color indexed="81"/>
            <rFont val="Segoe UI"/>
            <family val="2"/>
          </rPr>
          <t xml:space="preserve">
</t>
        </r>
      </text>
    </comment>
    <comment ref="V36" authorId="0" shapeId="0" xr:uid="{00000000-0006-0000-0000-00002E000000}">
      <text>
        <r>
          <rPr>
            <b/>
            <sz val="9"/>
            <color indexed="81"/>
            <rFont val="Segoe UI"/>
            <family val="2"/>
          </rPr>
          <t xml:space="preserve">Menge der Analogein/-ausgänge eingeben!
</t>
        </r>
        <r>
          <rPr>
            <sz val="9"/>
            <color indexed="81"/>
            <rFont val="Segoe UI"/>
            <family val="2"/>
          </rPr>
          <t xml:space="preserve">
</t>
        </r>
      </text>
    </comment>
    <comment ref="W36" authorId="0" shapeId="0" xr:uid="{00000000-0006-0000-0000-00002F000000}">
      <text>
        <r>
          <rPr>
            <b/>
            <sz val="9"/>
            <color indexed="81"/>
            <rFont val="Segoe UI"/>
            <family val="2"/>
          </rPr>
          <t>Menge der Analogeingänge eingeben!
Z.B. 4 PT1000 Fühler für Boiler</t>
        </r>
        <r>
          <rPr>
            <sz val="9"/>
            <color indexed="81"/>
            <rFont val="Segoe UI"/>
            <family val="2"/>
          </rPr>
          <t xml:space="preserve">
</t>
        </r>
      </text>
    </comment>
    <comment ref="X36" authorId="0" shapeId="0" xr:uid="{00000000-0006-0000-0000-000030000000}">
      <text>
        <r>
          <rPr>
            <b/>
            <sz val="9"/>
            <color indexed="81"/>
            <rFont val="Segoe UI"/>
            <family val="2"/>
          </rPr>
          <t>Menge der Analogeingänge eingeben!
Z.B. 4 KTY Fühler für SolarBoiler</t>
        </r>
        <r>
          <rPr>
            <sz val="9"/>
            <color indexed="81"/>
            <rFont val="Segoe UI"/>
            <family val="2"/>
          </rPr>
          <t xml:space="preserve">
</t>
        </r>
      </text>
    </comment>
    <comment ref="Y36" authorId="0" shapeId="0" xr:uid="{00000000-0006-0000-0000-000031000000}">
      <text>
        <r>
          <rPr>
            <b/>
            <sz val="9"/>
            <color indexed="81"/>
            <rFont val="Segoe UI"/>
            <family val="2"/>
          </rPr>
          <t>Menge der Soundmodule eingeben!
Z.B. 1 Soundmodul
ACHTUNG: nur 1 Sondmodul bei iX800
und max. 2 bei iX840</t>
        </r>
        <r>
          <rPr>
            <sz val="9"/>
            <color indexed="81"/>
            <rFont val="Segoe UI"/>
            <family val="2"/>
          </rPr>
          <t xml:space="preserve">
</t>
        </r>
      </text>
    </comment>
    <comment ref="Z36" authorId="0" shapeId="0" xr:uid="{00000000-0006-0000-0000-000032000000}">
      <text>
        <r>
          <rPr>
            <b/>
            <sz val="9"/>
            <color indexed="81"/>
            <rFont val="Segoe UI"/>
            <family val="2"/>
          </rPr>
          <t>Menge der Module eingeben!
Z.B. 1 Modul</t>
        </r>
        <r>
          <rPr>
            <sz val="9"/>
            <color indexed="81"/>
            <rFont val="Segoe UI"/>
            <family val="2"/>
          </rPr>
          <t xml:space="preserve">
</t>
        </r>
      </text>
    </comment>
    <comment ref="AA36" authorId="0" shapeId="0" xr:uid="{00000000-0006-0000-0000-000033000000}">
      <text>
        <r>
          <rPr>
            <b/>
            <sz val="9"/>
            <color indexed="81"/>
            <rFont val="Segoe UI"/>
            <family val="2"/>
          </rPr>
          <t>Menge der Module eingeben!
Z.B. 1 Modul</t>
        </r>
        <r>
          <rPr>
            <sz val="9"/>
            <color indexed="81"/>
            <rFont val="Segoe UI"/>
            <family val="2"/>
          </rPr>
          <t xml:space="preserve">
</t>
        </r>
      </text>
    </comment>
    <comment ref="AB36" authorId="0" shapeId="0" xr:uid="{00000000-0006-0000-0000-000034000000}">
      <text>
        <r>
          <rPr>
            <b/>
            <sz val="9"/>
            <color indexed="81"/>
            <rFont val="Segoe UI"/>
            <family val="2"/>
          </rPr>
          <t>Menge der Module eingeben!
Z.B. 1 Modul</t>
        </r>
      </text>
    </comment>
    <comment ref="AC36" authorId="0" shapeId="0" xr:uid="{00000000-0006-0000-0000-000035000000}">
      <text>
        <r>
          <rPr>
            <b/>
            <sz val="9"/>
            <color indexed="81"/>
            <rFont val="Segoe UI"/>
            <family val="2"/>
          </rPr>
          <t>Menge der Kabel eingeben!
Z.B. 1 Kabel für die Verbindung zw. abgehendem und eingehendem  Erweiterungsmodul</t>
        </r>
        <r>
          <rPr>
            <sz val="9"/>
            <color indexed="81"/>
            <rFont val="Segoe UI"/>
            <family val="2"/>
          </rPr>
          <t xml:space="preserve">
</t>
        </r>
      </text>
    </comment>
    <comment ref="AD36" authorId="0" shapeId="0" xr:uid="{D14576A7-4782-4E54-BAA3-9DA812C89184}">
      <text>
        <r>
          <rPr>
            <b/>
            <sz val="9"/>
            <color indexed="81"/>
            <rFont val="Segoe UI"/>
            <family val="2"/>
          </rPr>
          <t>Menge der Kabel eingeben!
Z.B. 1 Kabel für die Verbindung zw. abgehendem und eingehendem  Erweiterungsmodul</t>
        </r>
        <r>
          <rPr>
            <sz val="9"/>
            <color indexed="81"/>
            <rFont val="Segoe UI"/>
            <family val="2"/>
          </rPr>
          <t xml:space="preserve">
</t>
        </r>
      </text>
    </comment>
    <comment ref="AE36" authorId="0" shapeId="0" xr:uid="{00000000-0006-0000-0000-000036000000}">
      <text>
        <r>
          <rPr>
            <b/>
            <sz val="9"/>
            <color indexed="81"/>
            <rFont val="Segoe UI"/>
            <family val="2"/>
          </rPr>
          <t>Menge der Controller eingeben!
Z.B. 1 CPU</t>
        </r>
        <r>
          <rPr>
            <sz val="9"/>
            <color indexed="81"/>
            <rFont val="Segoe UI"/>
            <family val="2"/>
          </rPr>
          <t xml:space="preserve">
</t>
        </r>
      </text>
    </comment>
    <comment ref="AF36" authorId="2" shapeId="0" xr:uid="{00000000-0006-0000-0000-000037000000}">
      <text>
        <r>
          <rPr>
            <b/>
            <sz val="9"/>
            <color indexed="81"/>
            <rFont val="Segoe UI"/>
            <charset val="1"/>
          </rPr>
          <t xml:space="preserve">Menge der Controller eingeben!
Z.B. 1 CPU
</t>
        </r>
      </text>
    </comment>
    <comment ref="AG36" authorId="0" shapeId="0" xr:uid="{00000000-0006-0000-0000-000038000000}">
      <text>
        <r>
          <rPr>
            <b/>
            <sz val="9"/>
            <color indexed="81"/>
            <rFont val="Segoe UI"/>
            <family val="2"/>
          </rPr>
          <t>Menge der Schaltnetzteile eingeben!
Z.B. 1 Schaltnetzteil</t>
        </r>
        <r>
          <rPr>
            <sz val="9"/>
            <color indexed="81"/>
            <rFont val="Segoe UI"/>
            <family val="2"/>
          </rPr>
          <t xml:space="preserve">
</t>
        </r>
      </text>
    </comment>
    <comment ref="AH36" authorId="0" shapeId="0" xr:uid="{00000000-0006-0000-0000-000039000000}">
      <text>
        <r>
          <rPr>
            <b/>
            <sz val="9"/>
            <color indexed="81"/>
            <rFont val="Segoe UI"/>
            <family val="2"/>
          </rPr>
          <t>Menge der Busabschlüsse eingeben!
Z.B. 1 Busabschluss</t>
        </r>
        <r>
          <rPr>
            <sz val="9"/>
            <color indexed="81"/>
            <rFont val="Segoe UI"/>
            <family val="2"/>
          </rPr>
          <t xml:space="preserve">
</t>
        </r>
      </text>
    </comment>
    <comment ref="AI36" authorId="0" shapeId="0" xr:uid="{00000000-0006-0000-0000-00003A000000}">
      <text>
        <r>
          <rPr>
            <b/>
            <sz val="9"/>
            <color indexed="81"/>
            <rFont val="Segoe UI"/>
            <family val="2"/>
          </rPr>
          <t>Menge der Busumsetzer eingeben!
Z.B. 2 Busumsetzer</t>
        </r>
        <r>
          <rPr>
            <sz val="9"/>
            <color indexed="81"/>
            <rFont val="Segoe UI"/>
            <family val="2"/>
          </rPr>
          <t xml:space="preserve">
</t>
        </r>
      </text>
    </comment>
  </commentList>
</comments>
</file>

<file path=xl/sharedStrings.xml><?xml version="1.0" encoding="utf-8"?>
<sst xmlns="http://schemas.openxmlformats.org/spreadsheetml/2006/main" count="284" uniqueCount="238">
  <si>
    <t>evon GmbH</t>
  </si>
  <si>
    <t>Anlagenname:</t>
  </si>
  <si>
    <t>Datum:</t>
  </si>
  <si>
    <t>Geschoß</t>
  </si>
  <si>
    <t>Raumnummer</t>
  </si>
  <si>
    <t>Bezeichnung</t>
  </si>
  <si>
    <t>*Sonderfunktion:</t>
  </si>
  <si>
    <t>Projektbemerkungen:</t>
  </si>
  <si>
    <t>Summe</t>
  </si>
  <si>
    <t>Modulpreis</t>
  </si>
  <si>
    <t>Gesamtsumme</t>
  </si>
  <si>
    <t>Modulsumme im Verteiler EG:</t>
  </si>
  <si>
    <t>Modultype</t>
  </si>
  <si>
    <t>HC-B1144</t>
  </si>
  <si>
    <t>HC-B1244</t>
  </si>
  <si>
    <t>HC-L1144</t>
  </si>
  <si>
    <t>HC-L1244</t>
  </si>
  <si>
    <t>HC-L1424</t>
  </si>
  <si>
    <t>HC-D1344</t>
  </si>
  <si>
    <t>HC-A1144</t>
  </si>
  <si>
    <t>HC-iX800</t>
  </si>
  <si>
    <t>HC-S1200</t>
  </si>
  <si>
    <t>24V Schaltnetzteil 100W</t>
  </si>
  <si>
    <t>HC-S100W</t>
  </si>
  <si>
    <t>HC-S1100</t>
  </si>
  <si>
    <t>HC-D1180</t>
  </si>
  <si>
    <t>HC-D1208</t>
  </si>
  <si>
    <t>Hauptverteiler</t>
  </si>
  <si>
    <t>Subverteiler</t>
  </si>
  <si>
    <t xml:space="preserve">HC-C1144 </t>
  </si>
  <si>
    <t xml:space="preserve">HC-C1244 </t>
  </si>
  <si>
    <t>Raumbediengerät C110X</t>
  </si>
  <si>
    <t>Raumtemperatursensor PT1000  C1010</t>
  </si>
  <si>
    <r>
      <t xml:space="preserve">Raumbediengerät </t>
    </r>
    <r>
      <rPr>
        <b/>
        <sz val="11"/>
        <color rgb="FF002060"/>
        <rFont val="Segoe UI Light"/>
        <family val="2"/>
      </rPr>
      <t>C110X</t>
    </r>
  </si>
  <si>
    <r>
      <t xml:space="preserve">Raumtemperatursensor PT1000  </t>
    </r>
    <r>
      <rPr>
        <b/>
        <sz val="11"/>
        <color rgb="FF002060"/>
        <rFont val="Segoe UI Light"/>
        <family val="2"/>
      </rPr>
      <t>C1010</t>
    </r>
  </si>
  <si>
    <t>HC-A1240</t>
  </si>
  <si>
    <t>HC-A1380</t>
  </si>
  <si>
    <r>
      <t xml:space="preserve">Busumsetzer </t>
    </r>
    <r>
      <rPr>
        <b/>
        <sz val="11"/>
        <color rgb="FF002060"/>
        <rFont val="Segoe UI Light"/>
        <family val="2"/>
      </rPr>
      <t>(Systemmodul Sys 1200)</t>
    </r>
  </si>
  <si>
    <r>
      <t xml:space="preserve">Busabschluss </t>
    </r>
    <r>
      <rPr>
        <b/>
        <sz val="11"/>
        <color rgb="FF002060"/>
        <rFont val="Segoe UI Light"/>
        <family val="2"/>
      </rPr>
      <t>(Systemmodul Sys 1100)</t>
    </r>
  </si>
  <si>
    <t>Preis</t>
  </si>
  <si>
    <t xml:space="preserve"> U::LUX Schalter mit Datendose</t>
  </si>
  <si>
    <t>Anzahl Module / Stück</t>
  </si>
  <si>
    <t>Teileinheit</t>
  </si>
  <si>
    <t>Summe Teileinheit</t>
  </si>
  <si>
    <t>Summe Teileinheit:</t>
  </si>
  <si>
    <t>mm</t>
  </si>
  <si>
    <t>Name:</t>
  </si>
  <si>
    <t>Anschrift:</t>
  </si>
  <si>
    <t>PLZ:</t>
  </si>
  <si>
    <t>Ort:</t>
  </si>
  <si>
    <t>Firma:</t>
  </si>
  <si>
    <t>E-Mail:</t>
  </si>
  <si>
    <t>Tel. Nr:</t>
  </si>
  <si>
    <t>Artikel</t>
  </si>
  <si>
    <t>Art.Nr.</t>
  </si>
  <si>
    <t>Menge</t>
  </si>
  <si>
    <t>HC-C110X</t>
  </si>
  <si>
    <t>HC-C1010</t>
  </si>
  <si>
    <t>HC-WSLRW</t>
  </si>
  <si>
    <t>HC-SiPB10</t>
  </si>
  <si>
    <t>HC-ULUX</t>
  </si>
  <si>
    <r>
      <t xml:space="preserve">Beschattung Standard </t>
    </r>
    <r>
      <rPr>
        <b/>
        <sz val="11"/>
        <color rgb="FF002060"/>
        <rFont val="Segoe UI Light"/>
        <family val="2"/>
      </rPr>
      <t xml:space="preserve"> (Blind 1144)</t>
    </r>
  </si>
  <si>
    <r>
      <t>Beschattung mit Wendemotor</t>
    </r>
    <r>
      <rPr>
        <b/>
        <sz val="11"/>
        <color rgb="FF002060"/>
        <rFont val="Segoe UI Light"/>
        <family val="2"/>
      </rPr>
      <t xml:space="preserve"> (Blind 1244)</t>
    </r>
  </si>
  <si>
    <r>
      <t xml:space="preserve">Lichtkreis mit externen Lastrelais </t>
    </r>
    <r>
      <rPr>
        <b/>
        <sz val="11"/>
        <color rgb="FF002060"/>
        <rFont val="Segoe UI Light"/>
        <family val="2"/>
      </rPr>
      <t>(Light 1144)</t>
    </r>
  </si>
  <si>
    <r>
      <t xml:space="preserve">Lichtkreis mit integriertem Lastrelais </t>
    </r>
    <r>
      <rPr>
        <b/>
        <sz val="11"/>
        <color rgb="FF002060"/>
        <rFont val="Segoe UI Light"/>
        <family val="2"/>
      </rPr>
      <t>(Light 1244)</t>
    </r>
  </si>
  <si>
    <r>
      <t xml:space="preserve">Digitaleingang </t>
    </r>
    <r>
      <rPr>
        <b/>
        <sz val="11"/>
        <color rgb="FF002060"/>
        <rFont val="Segoe UI Light"/>
        <family val="2"/>
      </rPr>
      <t xml:space="preserve"> (Digital 1180)</t>
    </r>
  </si>
  <si>
    <r>
      <t xml:space="preserve">Digitalausgang  </t>
    </r>
    <r>
      <rPr>
        <b/>
        <sz val="11"/>
        <color rgb="FF002060"/>
        <rFont val="Segoe UI Light"/>
        <family val="2"/>
      </rPr>
      <t>(Digital 1208)</t>
    </r>
  </si>
  <si>
    <r>
      <t xml:space="preserve">Digital Ein/Ausgang  </t>
    </r>
    <r>
      <rPr>
        <b/>
        <sz val="11"/>
        <color rgb="FF002060"/>
        <rFont val="Segoe UI Light"/>
        <family val="2"/>
      </rPr>
      <t>(Digital 1344)</t>
    </r>
  </si>
  <si>
    <t>Beschattung Standard  (Blind 1144)</t>
  </si>
  <si>
    <t>Beschattung mit Wendemotor (Blind 1244)</t>
  </si>
  <si>
    <t>Lichtkreis mit externen Lastrelais (Light 1144)</t>
  </si>
  <si>
    <t>Lichtkreis mit integriertem Lastrelais (Light 1244)</t>
  </si>
  <si>
    <t xml:space="preserve">Heiz-/Kühlkreis für Raumbediengerät C110X </t>
  </si>
  <si>
    <t>Heiz-/Kühlkreis für Raumtemperatursensor C1010</t>
  </si>
  <si>
    <t>Digitaleingang  (Digital 1180)</t>
  </si>
  <si>
    <t>Digitalausgang  (Digital 1208)</t>
  </si>
  <si>
    <t>Digital Ein/Ausgang  (Digital 1344)</t>
  </si>
  <si>
    <t>Analogein-/ausgang 0-10V (Analog 1144)</t>
  </si>
  <si>
    <t>Analogeingang PT1000 (Analog 1240)</t>
  </si>
  <si>
    <t>Analogeingang PT1000 od. KTY (Analog 1380)</t>
  </si>
  <si>
    <r>
      <t>Heiz-/Kühlkreis</t>
    </r>
    <r>
      <rPr>
        <sz val="11"/>
        <color rgb="FF002060"/>
        <rFont val="Segoe UI Light"/>
        <family val="2"/>
      </rPr>
      <t xml:space="preserve"> für Raumbediengerät C110X                   </t>
    </r>
    <r>
      <rPr>
        <b/>
        <sz val="11"/>
        <color rgb="FF002060"/>
        <rFont val="Segoe UI Light"/>
        <family val="2"/>
      </rPr>
      <t xml:space="preserve"> (Clima 1144)</t>
    </r>
  </si>
  <si>
    <r>
      <t>Heiz-/Kühlkreis</t>
    </r>
    <r>
      <rPr>
        <sz val="11"/>
        <color rgb="FF002060"/>
        <rFont val="Segoe UI Light"/>
        <family val="2"/>
      </rPr>
      <t xml:space="preserve"> für Raumtemperatursensor C1010 </t>
    </r>
    <r>
      <rPr>
        <b/>
        <sz val="11"/>
        <color rgb="FF002060"/>
        <rFont val="Segoe UI Light"/>
        <family val="2"/>
      </rPr>
      <t>(Clima 1244)</t>
    </r>
  </si>
  <si>
    <t>HC-CAM12</t>
  </si>
  <si>
    <t>Produktliste</t>
  </si>
  <si>
    <r>
      <t xml:space="preserve">Sensor Touch Raumbediengerät mit LED Statusanzeige </t>
    </r>
    <r>
      <rPr>
        <b/>
        <sz val="11"/>
        <color rgb="FF002060"/>
        <rFont val="Segoe UI Light"/>
        <family val="2"/>
      </rPr>
      <t>C1109</t>
    </r>
  </si>
  <si>
    <t>Sensor Touch Raumbediengerät</t>
  </si>
  <si>
    <t>HC-C1109</t>
  </si>
  <si>
    <t>Beschattung für Schlotterer (Blind 1344)</t>
  </si>
  <si>
    <t>HC-B1344</t>
  </si>
  <si>
    <r>
      <t>Beschattung für Schlotterer</t>
    </r>
    <r>
      <rPr>
        <b/>
        <sz val="11"/>
        <color rgb="FF002060"/>
        <rFont val="Segoe UI Light"/>
        <family val="2"/>
      </rPr>
      <t xml:space="preserve"> (Blind 1344)</t>
    </r>
  </si>
  <si>
    <t>HC-TS410</t>
  </si>
  <si>
    <t>Summe Verteiler 1:</t>
  </si>
  <si>
    <t>Summe Teileinheit Hauptverteiler</t>
  </si>
  <si>
    <t>Summe Verteiler 2:</t>
  </si>
  <si>
    <t>Summe Teileinheit Subverteiler</t>
  </si>
  <si>
    <t>HC-iX840</t>
  </si>
  <si>
    <r>
      <t xml:space="preserve">Lichtkreis dimmbar 0-10V 4 kanal </t>
    </r>
    <r>
      <rPr>
        <b/>
        <sz val="11"/>
        <color rgb="FF002060"/>
        <rFont val="Segoe UI Light"/>
        <family val="2"/>
      </rPr>
      <t>(Light 1544)</t>
    </r>
  </si>
  <si>
    <t>HC-L1544</t>
  </si>
  <si>
    <t>HC-L1644</t>
  </si>
  <si>
    <r>
      <t xml:space="preserve">Lichtkreis LED 4 kanal weiss / 1 kanal RGBW </t>
    </r>
    <r>
      <rPr>
        <b/>
        <sz val="11"/>
        <color rgb="FF002060"/>
        <rFont val="Segoe UI Light"/>
        <family val="2"/>
      </rPr>
      <t>(Light 1644)</t>
    </r>
  </si>
  <si>
    <t>Controller</t>
  </si>
  <si>
    <t>Beschattungsmodule</t>
  </si>
  <si>
    <t>Lichtmodule</t>
  </si>
  <si>
    <t>Raumbediengeräte</t>
  </si>
  <si>
    <t>Einzelraumregelmodule</t>
  </si>
  <si>
    <t>Digitalmodule</t>
  </si>
  <si>
    <t>Analogmodule</t>
  </si>
  <si>
    <t>Technologiemodule</t>
  </si>
  <si>
    <t>Systemmodule</t>
  </si>
  <si>
    <t>Busabschluss smartCOM</t>
  </si>
  <si>
    <t>Busumsetzer smartCOM</t>
  </si>
  <si>
    <t>HC-DCAM20</t>
  </si>
  <si>
    <t xml:space="preserve"> U::LUX Schalter Erweiterung Temperatur</t>
  </si>
  <si>
    <t>HC-ULUXEXT1</t>
  </si>
  <si>
    <t>HC-ULUXEXT2</t>
  </si>
  <si>
    <t>HC-ULUXEXT3</t>
  </si>
  <si>
    <t>HC-ULUXEXT4</t>
  </si>
  <si>
    <t xml:space="preserve"> U::LUX Schalter Erweiterung Temperatur + Feuchte</t>
  </si>
  <si>
    <t xml:space="preserve"> U::LUX Schalter Erweiterung Temperatur + Feuchte + BWM</t>
  </si>
  <si>
    <t>Fingerprint Zutritt AP</t>
  </si>
  <si>
    <t>HC-KEYAP</t>
  </si>
  <si>
    <t>Fingerprint Zutritt AP RFID</t>
  </si>
  <si>
    <t>HC-KEYAPR</t>
  </si>
  <si>
    <t>Fingerprint Zutritt UP</t>
  </si>
  <si>
    <t>HC-KEYUPE</t>
  </si>
  <si>
    <t>HC-KEYUPER</t>
  </si>
  <si>
    <t>Fingerprint Zutritt UP RFID</t>
  </si>
  <si>
    <t>Fingerprint Zutritt UP f. Sprechanlagenintegration</t>
  </si>
  <si>
    <t>Fingerprint Zutritt UP RFID f. Sprechanlagenintegration</t>
  </si>
  <si>
    <t>HC-KEYUPI</t>
  </si>
  <si>
    <t>HC-KEYUPIR</t>
  </si>
  <si>
    <t>Switch 6 Port 10/100/1000T (4 x PoE)</t>
  </si>
  <si>
    <t>HC-SPOE42</t>
  </si>
  <si>
    <t>Switch 9 Port 10/100/1000T (8 x PoE)</t>
  </si>
  <si>
    <t>HC-SPOE81</t>
  </si>
  <si>
    <t>PoE Injector 1 Port</t>
  </si>
  <si>
    <t>HC-IPOE1</t>
  </si>
  <si>
    <t>Auxuiliary 2 x RS485 Erweiterung</t>
  </si>
  <si>
    <t>HC-TA200</t>
  </si>
  <si>
    <t>Erweiterungsmodul techCom abgehend</t>
  </si>
  <si>
    <t>HC-S2200</t>
  </si>
  <si>
    <t>Erweiterungsmodul techCom eingehend</t>
  </si>
  <si>
    <t>HC-S2300</t>
  </si>
  <si>
    <t>HC-S2400</t>
  </si>
  <si>
    <t>Verbindungskabel techCOM 1,5m</t>
  </si>
  <si>
    <t>Verbindungsstecker techCOM (Ersatzteil)</t>
  </si>
  <si>
    <t>HC-S2100</t>
  </si>
  <si>
    <t>Soundmodul 4 x 10W</t>
  </si>
  <si>
    <r>
      <t xml:space="preserve">Soundmodul 4x 10W </t>
    </r>
    <r>
      <rPr>
        <b/>
        <sz val="11"/>
        <color rgb="FF002060"/>
        <rFont val="Segoe UI Light"/>
        <family val="2"/>
      </rPr>
      <t>(HC-TS410)</t>
    </r>
  </si>
  <si>
    <t>HCTS410</t>
  </si>
  <si>
    <r>
      <t xml:space="preserve">Auxuiliary 2 x RS485 Erweiterung </t>
    </r>
    <r>
      <rPr>
        <b/>
        <sz val="11"/>
        <color rgb="FF002060"/>
        <rFont val="Segoe UI Light"/>
        <family val="2"/>
      </rPr>
      <t>(HC-TA200)</t>
    </r>
  </si>
  <si>
    <r>
      <t xml:space="preserve">Erweiterungsmodul techCom abgehend </t>
    </r>
    <r>
      <rPr>
        <b/>
        <sz val="11"/>
        <color rgb="FF002060"/>
        <rFont val="Segoe UI Light"/>
        <family val="2"/>
      </rPr>
      <t>(HC-S2200)</t>
    </r>
  </si>
  <si>
    <r>
      <t xml:space="preserve">Erweiterungsmodul techCom eingehend </t>
    </r>
    <r>
      <rPr>
        <b/>
        <sz val="11"/>
        <color rgb="FF002060"/>
        <rFont val="Segoe UI Light"/>
        <family val="2"/>
      </rPr>
      <t>(HC-S2300)</t>
    </r>
  </si>
  <si>
    <r>
      <t xml:space="preserve">Verbindungskabel techCOM 1,5m </t>
    </r>
    <r>
      <rPr>
        <b/>
        <sz val="11"/>
        <color rgb="FF002060"/>
        <rFont val="Segoe UI Light"/>
        <family val="2"/>
      </rPr>
      <t>(HC-S2400)</t>
    </r>
  </si>
  <si>
    <t>Erweiterungen (Stückzahl eingeben!)</t>
  </si>
  <si>
    <t>Zubehör (Stückzahl eingeben!)</t>
  </si>
  <si>
    <t>Summe Module</t>
  </si>
  <si>
    <t>Summe Erw. u. Zubeh.</t>
  </si>
  <si>
    <t>HC-KEYZ01</t>
  </si>
  <si>
    <t>HC-KEYZ02</t>
  </si>
  <si>
    <t>HC-KEYZ03</t>
  </si>
  <si>
    <t>HC-KEYZ04</t>
  </si>
  <si>
    <t>HC-KEYZ05</t>
  </si>
  <si>
    <t>HC-KEYZ06</t>
  </si>
  <si>
    <t>HC-KEYZ07</t>
  </si>
  <si>
    <t>HC-KEYZ08</t>
  </si>
  <si>
    <t>HC-SIPZ01</t>
  </si>
  <si>
    <t>HC-SIPZ02</t>
  </si>
  <si>
    <t>HC-SIPZ03</t>
  </si>
  <si>
    <t>HC-SIPZ04</t>
  </si>
  <si>
    <t>HC-WIFIAP</t>
  </si>
  <si>
    <t>Aufputzrahmen für Sprechanlage HC-SiPB10-00</t>
  </si>
  <si>
    <t>Aufputzgehäuse für Sprechanlage HC-SiPB10-00</t>
  </si>
  <si>
    <t>RFID-Zutrittskarte</t>
  </si>
  <si>
    <t>RFID-Schlüsselanhänger</t>
  </si>
  <si>
    <t>Wetterschutz für alle HC-KEYAP-Modelle</t>
  </si>
  <si>
    <t>Dekorblende Edelstahl für alle HC-KEYUP-Modelle</t>
  </si>
  <si>
    <t>Dekorblende anthrazitfarbig (Kunststoff) für alle HC-KEYUP-Modelle</t>
  </si>
  <si>
    <t>Dekorblende aluminiumfarbig RAL9006 (Kunststoff) für alle HC-KEYUPModelle</t>
  </si>
  <si>
    <t>Dekorblende reinweiß RAL9010 (Kunststoff) für alle HC-KEYUP-Modelle</t>
  </si>
  <si>
    <r>
      <t xml:space="preserve">Lichtkreis dimmbar 0-10V 2 kanal </t>
    </r>
    <r>
      <rPr>
        <b/>
        <sz val="11"/>
        <color rgb="FF002060"/>
        <rFont val="Segoe UI Light"/>
        <family val="2"/>
      </rPr>
      <t>(Light 1424)</t>
    </r>
  </si>
  <si>
    <t>Angebotssume ohne Zubehör inkl. der gesetzlich vorgeschriebenen Mwst.</t>
  </si>
  <si>
    <r>
      <t xml:space="preserve">24V Schaltnetzteil 100W </t>
    </r>
    <r>
      <rPr>
        <b/>
        <sz val="11"/>
        <color rgb="FF002060"/>
        <rFont val="Segoe UI Light"/>
        <family val="2"/>
      </rPr>
      <t>(Systemmodul Sys 100W)</t>
    </r>
  </si>
  <si>
    <t>Fingerprint Zutritt Integra</t>
  </si>
  <si>
    <t>Fingerprint Zutritt Integra RFID</t>
  </si>
  <si>
    <t xml:space="preserve">Sprechanlagen Einbaumodul, passend zu Sprechanlage HC-SIPB10-00
Sprechanlagen Einbaumodul silbermetallic, passend zu Sprechanlage                   HC-SIPB10-00
Sprechanlagen Einbaumodul silbermetallic, passend zu Sprechanlage                   HC-SIPB10-00
</t>
  </si>
  <si>
    <t>HC-KEYZ09</t>
  </si>
  <si>
    <t xml:space="preserve">HC-KEYZ10 </t>
  </si>
  <si>
    <t>Dekorblende Edelstahl für HC-KEYIN-00</t>
  </si>
  <si>
    <t>Dekorblende Edelstahl für HC-KEYINR-00</t>
  </si>
  <si>
    <t>Schlotter Funk Erweiterung (15 Antriebe)</t>
  </si>
  <si>
    <t>Verkabelungsbrücken DC + (100 Anschlusspunkte)</t>
  </si>
  <si>
    <t>Verkabelungsbrücken DC - (100 Anschlusspunkte)</t>
  </si>
  <si>
    <t xml:space="preserve"> U::LUX Schalter Erweiterung Temperatur + Feuchte + CO2 Konzentration</t>
  </si>
  <si>
    <t>Wollsdorf 154</t>
  </si>
  <si>
    <t>T. +43.(0)3178.21800-636</t>
  </si>
  <si>
    <t>F. +43.(0)3178.21800-110</t>
  </si>
  <si>
    <t>8181 St. Ruprecht an der Raab</t>
  </si>
  <si>
    <r>
      <t xml:space="preserve">Analogein-/ausgang 0-10V </t>
    </r>
    <r>
      <rPr>
        <b/>
        <sz val="11"/>
        <color theme="0"/>
        <rFont val="Segoe UI Light"/>
        <family val="2"/>
      </rPr>
      <t>(Analog 1144)</t>
    </r>
  </si>
  <si>
    <r>
      <t>Analogeingang PT1000</t>
    </r>
    <r>
      <rPr>
        <b/>
        <sz val="11"/>
        <color theme="0"/>
        <rFont val="Segoe UI Light"/>
        <family val="2"/>
      </rPr>
      <t xml:space="preserve"> (Analog 1240)</t>
    </r>
  </si>
  <si>
    <r>
      <t>Analogeingang PT1000 od. KTY</t>
    </r>
    <r>
      <rPr>
        <b/>
        <sz val="11"/>
        <color theme="0"/>
        <rFont val="Segoe UI Light"/>
        <family val="2"/>
      </rPr>
      <t xml:space="preserve"> (Analog 1380)</t>
    </r>
  </si>
  <si>
    <t>m. office@evon-smarthome.com</t>
  </si>
  <si>
    <t>www.evon-smarthome.com</t>
  </si>
  <si>
    <t>Musterhaus evon Smart Home</t>
  </si>
  <si>
    <t>evon Smart Home Wetterstation</t>
  </si>
  <si>
    <t>evon Smart Home Türsprechanlage</t>
  </si>
  <si>
    <t>evon Smart Home IP Kamera Bullet</t>
  </si>
  <si>
    <t>evon Smart Home IP Kamera Dome</t>
  </si>
  <si>
    <t>evon Smart Home; WLAN Inbetriebnahme Accesspoint</t>
  </si>
  <si>
    <r>
      <t>Lichtkreis DALI 2 Kanal</t>
    </r>
    <r>
      <rPr>
        <b/>
        <sz val="11"/>
        <color rgb="FF002060"/>
        <rFont val="Segoe UI Light"/>
        <family val="2"/>
      </rPr>
      <t>(Light 1842)</t>
    </r>
  </si>
  <si>
    <t>HC-L1842</t>
  </si>
  <si>
    <t>HC-iX800SD</t>
  </si>
  <si>
    <t>HC-iX840SD</t>
  </si>
  <si>
    <t>HC-TE100</t>
  </si>
  <si>
    <t>evon Smart Home Controller (iX800SD-0X) mit SD-Karte</t>
  </si>
  <si>
    <t>evon Smart Home Controller (iX840SD-00) mit SD-Karte</t>
  </si>
  <si>
    <t>Lichtkreis dimmbar 0-10V 2 Kanal (Light 1424)</t>
  </si>
  <si>
    <t>Lichtkreis dimmbar 0-10V 4 Kanal (Light 1544)</t>
  </si>
  <si>
    <t>Lichtkreis LED  4 Kanal weiss / 1 Kanal RGBW (Light 1644)</t>
  </si>
  <si>
    <t>evon Smart Home Controller mit SD-Karte (iX800SD-01)</t>
  </si>
  <si>
    <t>evon Smart Home Controller mit SD-Karte (iX840SD-00)</t>
  </si>
  <si>
    <t>Unterputzgehäuse 1fach für Sprechanlage HC-SiPB10-00</t>
  </si>
  <si>
    <t>Unterputzrahmen 1fach für Sprechanlage HC-SiPB10-00</t>
  </si>
  <si>
    <t>Unterputzgehäuse 2fach für Sprechanlage HC-SiPB10-00</t>
  </si>
  <si>
    <t>Unterputzrahmen 2fach für Sprechanlage HC-SiPB10-00</t>
  </si>
  <si>
    <t>HC-SIPZ05</t>
  </si>
  <si>
    <t>HC-SIPZ06</t>
  </si>
  <si>
    <t>Preise gültig ab 1. April 2019. Nicht kartellierte unverbindlich empfohlenen Verkaufspreise inkl. der gesetzlich vorgeschriebenen MWSt. Es gelten
unsere allgemeinen Vertrags- und Lieferbedingungen. Beachten Sie bitte bei Verwendung unserer Materialien die für den jeweiligen Einsatzbereich
gültigen ÖNORMEN, Einbauvorschriften und Bauordnungen sowie unsere Werknormen und Verlegeanleitungen. Technische Änderungen vorbehalten.
Alle Angaben ohne Gewähr. Detailierte technische Informationen erhalten Sie unter http://www.evon-smarthome.com</t>
  </si>
  <si>
    <t>HC-BCAMZ01</t>
  </si>
  <si>
    <t>HC-KEYIN</t>
  </si>
  <si>
    <t>HC-KEYINR</t>
  </si>
  <si>
    <t>HC-BRC15</t>
  </si>
  <si>
    <t>HC-CABP</t>
  </si>
  <si>
    <t>HC-CABM</t>
  </si>
  <si>
    <t>evon Smart Home AP Gehäuse für Bullet Camera</t>
  </si>
  <si>
    <r>
      <t xml:space="preserve">Netzwerk - Schnittstellenerweiterung 1fach </t>
    </r>
    <r>
      <rPr>
        <b/>
        <sz val="11"/>
        <color rgb="FF002060"/>
        <rFont val="Segoe UI Light"/>
        <family val="2"/>
      </rPr>
      <t>(HC-TE100)</t>
    </r>
  </si>
  <si>
    <t>Netzwerk - Schnittstellenerweiterung 1fach</t>
  </si>
  <si>
    <t>Lichtkreis DALI 2 Kanal - pro Linie 16 DALI Leuchten (Light 1842)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</si>
</sst>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164" formatCode="#,##0\ &quot;€&quot;"/>
    <numFmt numFmtId="165" formatCode="#,##0.00\ &quot;€&quot;"/>
  </numFmts>
  <fonts count="34" x14ac:knownFonts="1">
    <font>
      <sz val="11"/>
      <color theme="1"/>
      <name val="Calibri"/>
      <family val="2"/>
      <scheme val="minor"/>
    </font>
    <font>
      <sz val="11"/>
      <color theme="1"/>
      <name val="Segoe UI Light"/>
      <family val="2"/>
    </font>
    <font>
      <u/>
      <sz val="11"/>
      <color theme="10"/>
      <name val="Calibri"/>
      <family val="2"/>
      <scheme val="minor"/>
    </font>
    <font>
      <sz val="8"/>
      <color theme="1"/>
      <name val="Segoe UI Light"/>
      <family val="2"/>
    </font>
    <font>
      <u/>
      <sz val="8"/>
      <color theme="10"/>
      <name val="Calibri"/>
      <family val="2"/>
      <scheme val="minor"/>
    </font>
    <font>
      <b/>
      <sz val="14"/>
      <color theme="1"/>
      <name val="Segoe UI Light"/>
      <family val="2"/>
    </font>
    <font>
      <sz val="11"/>
      <color theme="0"/>
      <name val="Segoe UI Light"/>
      <family val="2"/>
    </font>
    <font>
      <b/>
      <sz val="14"/>
      <color theme="0"/>
      <name val="Segoe UI Light"/>
      <family val="2"/>
    </font>
    <font>
      <b/>
      <sz val="11"/>
      <color theme="1"/>
      <name val="Segoe UI Light"/>
      <family val="2"/>
    </font>
    <font>
      <b/>
      <sz val="12"/>
      <color theme="1"/>
      <name val="Segoe UI Light"/>
      <family val="2"/>
    </font>
    <font>
      <sz val="11"/>
      <color rgb="FF002060"/>
      <name val="Segoe UI Light"/>
      <family val="2"/>
    </font>
    <font>
      <b/>
      <sz val="11"/>
      <color rgb="FF002060"/>
      <name val="Segoe UI Light"/>
      <family val="2"/>
    </font>
    <font>
      <b/>
      <sz val="11"/>
      <color rgb="FFFFFF00"/>
      <name val="Segoe UI Light"/>
      <family val="2"/>
    </font>
    <font>
      <b/>
      <sz val="11"/>
      <color rgb="FFFFFF00"/>
      <name val="Arial Black"/>
      <family val="2"/>
    </font>
    <font>
      <b/>
      <sz val="10"/>
      <color theme="1"/>
      <name val="Segoe UI Light"/>
      <family val="2"/>
    </font>
    <font>
      <sz val="11"/>
      <color theme="0"/>
      <name val="Arial"/>
      <family val="2"/>
    </font>
    <font>
      <b/>
      <sz val="10"/>
      <color theme="0"/>
      <name val="Arial Black"/>
      <family val="2"/>
    </font>
    <font>
      <sz val="22"/>
      <color theme="1"/>
      <name val="Arial"/>
      <family val="2"/>
    </font>
    <font>
      <sz val="10"/>
      <color theme="1"/>
      <name val="Arial"/>
      <family val="2"/>
    </font>
    <font>
      <sz val="8"/>
      <name val="Calibri"/>
      <family val="2"/>
      <scheme val="minor"/>
    </font>
    <font>
      <b/>
      <sz val="14"/>
      <color rgb="FFFFFF00"/>
      <name val="Arial Black"/>
      <family val="2"/>
    </font>
    <font>
      <b/>
      <sz val="9"/>
      <color indexed="81"/>
      <name val="Segoe UI"/>
      <family val="2"/>
    </font>
    <font>
      <sz val="9"/>
      <color indexed="81"/>
      <name val="Segoe UI"/>
      <family val="2"/>
    </font>
    <font>
      <b/>
      <sz val="9"/>
      <color indexed="81"/>
      <name val="Segoe UI"/>
      <charset val="1"/>
    </font>
    <font>
      <b/>
      <sz val="8"/>
      <color rgb="FFFFFF00"/>
      <name val="Arial Black"/>
      <family val="2"/>
    </font>
    <font>
      <sz val="10"/>
      <color theme="1"/>
      <name val="Segoe UI Light"/>
      <family val="2"/>
    </font>
    <font>
      <b/>
      <sz val="12"/>
      <color rgb="FFFFFF00"/>
      <name val="Arial Black"/>
      <family val="2"/>
    </font>
    <font>
      <b/>
      <sz val="11"/>
      <color theme="0"/>
      <name val="Segoe UI Light"/>
      <family val="2"/>
    </font>
    <font>
      <sz val="11"/>
      <color theme="1"/>
      <name val="Arial"/>
      <family val="2"/>
    </font>
    <font>
      <sz val="8"/>
      <color theme="1"/>
      <name val="Arial"/>
      <family val="2"/>
    </font>
    <font>
      <b/>
      <sz val="11"/>
      <color theme="1"/>
      <name val="Arial"/>
      <family val="2"/>
    </font>
    <font>
      <b/>
      <sz val="11"/>
      <name val="Arial"/>
      <family val="2"/>
    </font>
    <font>
      <sz val="11"/>
      <name val="Arial"/>
      <family val="2"/>
    </font>
    <font>
      <sz val="9"/>
      <color indexed="81"/>
      <name val="Segoe UI"/>
      <charset val="1"/>
    </font>
  </fonts>
  <fills count="14">
    <fill>
      <patternFill patternType="none"/>
    </fill>
    <fill>
      <patternFill patternType="gray125"/>
    </fill>
    <fill>
      <patternFill patternType="solid">
        <fgColor theme="1"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FF8F65"/>
        <bgColor indexed="64"/>
      </patternFill>
    </fill>
    <fill>
      <patternFill patternType="solid">
        <fgColor rgb="FFF1BD00"/>
        <bgColor indexed="64"/>
      </patternFill>
    </fill>
    <fill>
      <patternFill patternType="solid">
        <fgColor rgb="FF846DE6"/>
        <bgColor indexed="64"/>
      </patternFill>
    </fill>
    <fill>
      <patternFill patternType="solid">
        <fgColor rgb="FF0092FF"/>
        <bgColor indexed="64"/>
      </patternFill>
    </fill>
    <fill>
      <patternFill patternType="solid">
        <fgColor rgb="FF757577"/>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thin">
        <color auto="1"/>
      </top>
      <bottom style="double">
        <color auto="1"/>
      </bottom>
      <diagonal/>
    </border>
    <border>
      <left style="medium">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36">
    <xf numFmtId="0" fontId="0" fillId="0" borderId="0" xfId="0"/>
    <xf numFmtId="0" fontId="1" fillId="0" borderId="0" xfId="0" applyFont="1"/>
    <xf numFmtId="0" fontId="1" fillId="0" borderId="1" xfId="0" applyFont="1" applyBorder="1"/>
    <xf numFmtId="0" fontId="3" fillId="0" borderId="0" xfId="0" applyFont="1"/>
    <xf numFmtId="0" fontId="3" fillId="0" borderId="0" xfId="0" applyFont="1" applyBorder="1"/>
    <xf numFmtId="0" fontId="3" fillId="0" borderId="0" xfId="0" applyFont="1" applyBorder="1" applyAlignment="1">
      <alignment horizontal="right"/>
    </xf>
    <xf numFmtId="0" fontId="5" fillId="0" borderId="0" xfId="0" applyFont="1" applyAlignment="1">
      <alignment horizontal="right"/>
    </xf>
    <xf numFmtId="0" fontId="1" fillId="2" borderId="0" xfId="0" applyFont="1" applyFill="1"/>
    <xf numFmtId="0" fontId="6" fillId="2" borderId="0" xfId="0" applyFont="1" applyFill="1"/>
    <xf numFmtId="0" fontId="7" fillId="2" borderId="0" xfId="0" applyFont="1" applyFill="1"/>
    <xf numFmtId="0" fontId="1" fillId="2" borderId="0" xfId="0" applyFont="1" applyFill="1" applyAlignment="1">
      <alignment horizontal="left"/>
    </xf>
    <xf numFmtId="0" fontId="3" fillId="0" borderId="0" xfId="0" applyFont="1" applyAlignment="1">
      <alignment horizontal="center"/>
    </xf>
    <xf numFmtId="49" fontId="1" fillId="0" borderId="0" xfId="0" applyNumberFormat="1" applyFont="1"/>
    <xf numFmtId="0" fontId="7" fillId="2" borderId="0" xfId="0" applyFont="1" applyFill="1" applyAlignment="1">
      <alignment horizontal="left" vertical="top"/>
    </xf>
    <xf numFmtId="0" fontId="4" fillId="0" borderId="0" xfId="1" applyFont="1" applyBorder="1" applyAlignment="1">
      <alignment horizontal="right"/>
    </xf>
    <xf numFmtId="0" fontId="1" fillId="0" borderId="0" xfId="0" applyFont="1" applyBorder="1"/>
    <xf numFmtId="164" fontId="1" fillId="0" borderId="0" xfId="0" applyNumberFormat="1" applyFont="1"/>
    <xf numFmtId="0" fontId="9" fillId="0" borderId="1" xfId="0" applyFont="1" applyBorder="1" applyAlignment="1">
      <alignment horizontal="right"/>
    </xf>
    <xf numFmtId="0" fontId="9" fillId="0" borderId="0" xfId="0" applyFont="1"/>
    <xf numFmtId="0" fontId="9" fillId="0" borderId="0" xfId="0" applyFont="1" applyBorder="1" applyAlignment="1">
      <alignment horizontal="right"/>
    </xf>
    <xf numFmtId="0" fontId="1" fillId="3" borderId="3"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3" borderId="5"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6" xfId="0" applyFont="1" applyFill="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6" fillId="0" borderId="0" xfId="0" applyFont="1"/>
    <xf numFmtId="0" fontId="1" fillId="3" borderId="0" xfId="0" applyFont="1" applyFill="1" applyProtection="1">
      <protection locked="0"/>
    </xf>
    <xf numFmtId="49" fontId="1" fillId="3" borderId="0" xfId="0" applyNumberFormat="1" applyFont="1" applyFill="1" applyProtection="1">
      <protection locked="0"/>
    </xf>
    <xf numFmtId="0" fontId="1" fillId="0" borderId="0" xfId="0" applyFont="1" applyProtection="1">
      <protection locked="0"/>
    </xf>
    <xf numFmtId="49" fontId="1" fillId="0" borderId="0" xfId="0" applyNumberFormat="1" applyFont="1" applyProtection="1">
      <protection locked="0"/>
    </xf>
    <xf numFmtId="0" fontId="1" fillId="0" borderId="0" xfId="0" applyFont="1" applyAlignment="1" applyProtection="1">
      <alignment horizontal="left"/>
      <protection locked="0"/>
    </xf>
    <xf numFmtId="0" fontId="1" fillId="3" borderId="0" xfId="0" applyFont="1" applyFill="1" applyAlignment="1" applyProtection="1">
      <alignment horizontal="left"/>
      <protection locked="0"/>
    </xf>
    <xf numFmtId="164" fontId="14" fillId="0" borderId="0" xfId="0" applyNumberFormat="1" applyFont="1"/>
    <xf numFmtId="0" fontId="1" fillId="0" borderId="0" xfId="0" applyFont="1" applyProtection="1"/>
    <xf numFmtId="0" fontId="9" fillId="0" borderId="0" xfId="0" applyFont="1" applyProtection="1"/>
    <xf numFmtId="0" fontId="3" fillId="0" borderId="0" xfId="0" applyFont="1" applyProtection="1"/>
    <xf numFmtId="0" fontId="3" fillId="0" borderId="0" xfId="0" applyFont="1" applyAlignment="1" applyProtection="1">
      <alignment horizontal="center"/>
    </xf>
    <xf numFmtId="0" fontId="1" fillId="3" borderId="0" xfId="0" applyFont="1" applyFill="1" applyProtection="1"/>
    <xf numFmtId="49" fontId="1" fillId="3" borderId="0" xfId="0" applyNumberFormat="1" applyFont="1" applyFill="1" applyProtection="1"/>
    <xf numFmtId="0" fontId="1" fillId="3" borderId="0" xfId="0" applyFont="1" applyFill="1" applyAlignment="1" applyProtection="1">
      <alignment horizontal="left"/>
    </xf>
    <xf numFmtId="0" fontId="1" fillId="3" borderId="13" xfId="0" applyFont="1" applyFill="1" applyBorder="1" applyAlignment="1" applyProtection="1">
      <alignment horizontal="center"/>
    </xf>
    <xf numFmtId="0" fontId="1" fillId="3" borderId="14" xfId="0" applyFont="1" applyFill="1" applyBorder="1" applyAlignment="1" applyProtection="1">
      <alignment horizontal="center"/>
    </xf>
    <xf numFmtId="0" fontId="1" fillId="3" borderId="15" xfId="0" applyFont="1" applyFill="1" applyBorder="1" applyAlignment="1" applyProtection="1">
      <alignment horizontal="center"/>
    </xf>
    <xf numFmtId="49" fontId="1" fillId="0" borderId="0" xfId="0" applyNumberFormat="1" applyFont="1" applyProtection="1"/>
    <xf numFmtId="0" fontId="8" fillId="0" borderId="0" xfId="0" applyFont="1" applyProtection="1"/>
    <xf numFmtId="0" fontId="12" fillId="5" borderId="0" xfId="0" applyFont="1" applyFill="1" applyAlignment="1" applyProtection="1">
      <alignment horizontal="left"/>
    </xf>
    <xf numFmtId="0" fontId="12" fillId="5" borderId="0" xfId="0" applyFont="1" applyFill="1" applyAlignment="1" applyProtection="1">
      <alignment horizontal="center"/>
    </xf>
    <xf numFmtId="4" fontId="1" fillId="0" borderId="0" xfId="0" applyNumberFormat="1" applyFont="1" applyAlignment="1" applyProtection="1">
      <alignment horizontal="center"/>
    </xf>
    <xf numFmtId="0" fontId="15" fillId="6" borderId="0" xfId="0" applyFont="1" applyFill="1" applyProtection="1"/>
    <xf numFmtId="164" fontId="15" fillId="6" borderId="0" xfId="0" applyNumberFormat="1" applyFont="1" applyFill="1" applyAlignment="1" applyProtection="1">
      <alignment horizontal="center"/>
    </xf>
    <xf numFmtId="164" fontId="14" fillId="0" borderId="0" xfId="0" applyNumberFormat="1" applyFont="1" applyProtection="1"/>
    <xf numFmtId="164" fontId="13" fillId="5" borderId="0" xfId="0" applyNumberFormat="1" applyFont="1" applyFill="1" applyAlignment="1" applyProtection="1"/>
    <xf numFmtId="4" fontId="13" fillId="5" borderId="0" xfId="0" applyNumberFormat="1" applyFont="1" applyFill="1" applyAlignment="1" applyProtection="1">
      <alignment horizontal="right"/>
    </xf>
    <xf numFmtId="4" fontId="16" fillId="5" borderId="0" xfId="0" applyNumberFormat="1" applyFont="1" applyFill="1" applyAlignment="1" applyProtection="1"/>
    <xf numFmtId="0" fontId="13" fillId="5" borderId="0" xfId="0" applyFont="1" applyFill="1" applyAlignment="1" applyProtection="1"/>
    <xf numFmtId="0" fontId="17" fillId="0" borderId="0" xfId="0" applyFont="1" applyAlignment="1" applyProtection="1">
      <alignment vertical="center"/>
    </xf>
    <xf numFmtId="164" fontId="20" fillId="5" borderId="0" xfId="0" applyNumberFormat="1" applyFont="1" applyFill="1" applyAlignment="1" applyProtection="1"/>
    <xf numFmtId="4" fontId="13" fillId="5" borderId="0" xfId="0" applyNumberFormat="1" applyFont="1" applyFill="1" applyAlignment="1" applyProtection="1"/>
    <xf numFmtId="4" fontId="1" fillId="0" borderId="10" xfId="0" applyNumberFormat="1" applyFont="1" applyBorder="1" applyAlignment="1" applyProtection="1">
      <alignment horizontal="center"/>
    </xf>
    <xf numFmtId="4" fontId="1" fillId="0" borderId="11" xfId="0" applyNumberFormat="1" applyFont="1" applyBorder="1" applyAlignment="1" applyProtection="1">
      <alignment horizontal="center"/>
    </xf>
    <xf numFmtId="4" fontId="1" fillId="0" borderId="12" xfId="0" applyNumberFormat="1" applyFont="1" applyBorder="1" applyAlignment="1" applyProtection="1">
      <alignment horizontal="center"/>
    </xf>
    <xf numFmtId="0" fontId="1" fillId="0" borderId="0" xfId="0" applyFont="1" applyAlignment="1" applyProtection="1">
      <alignment horizontal="left"/>
    </xf>
    <xf numFmtId="0" fontId="1" fillId="3" borderId="17" xfId="0" applyFont="1" applyFill="1" applyBorder="1" applyAlignment="1" applyProtection="1">
      <alignment horizontal="center"/>
      <protection locked="0"/>
    </xf>
    <xf numFmtId="0" fontId="8" fillId="0" borderId="13" xfId="0" applyFont="1" applyBorder="1" applyAlignment="1" applyProtection="1">
      <alignment horizontal="center"/>
    </xf>
    <xf numFmtId="0" fontId="8" fillId="0" borderId="14" xfId="0" applyFont="1" applyBorder="1" applyAlignment="1" applyProtection="1">
      <alignment horizontal="center"/>
    </xf>
    <xf numFmtId="0" fontId="8" fillId="0" borderId="15" xfId="0" applyFont="1" applyBorder="1" applyAlignment="1" applyProtection="1">
      <alignment horizontal="center"/>
    </xf>
    <xf numFmtId="0" fontId="1" fillId="0" borderId="0" xfId="0" applyFont="1" applyAlignment="1" applyProtection="1">
      <alignment horizontal="left"/>
      <protection locked="0"/>
    </xf>
    <xf numFmtId="0" fontId="1" fillId="3" borderId="0" xfId="0" applyFont="1" applyFill="1" applyAlignment="1" applyProtection="1">
      <alignment horizontal="left"/>
      <protection locked="0"/>
    </xf>
    <xf numFmtId="4" fontId="16" fillId="5" borderId="0" xfId="0" applyNumberFormat="1" applyFont="1" applyFill="1" applyAlignment="1" applyProtection="1">
      <alignment horizontal="center"/>
    </xf>
    <xf numFmtId="49" fontId="1" fillId="7" borderId="0" xfId="0" applyNumberFormat="1" applyFont="1" applyFill="1" applyAlignment="1" applyProtection="1">
      <alignment horizontal="center" textRotation="90"/>
    </xf>
    <xf numFmtId="49" fontId="1" fillId="8" borderId="0" xfId="0" applyNumberFormat="1" applyFont="1" applyFill="1" applyAlignment="1" applyProtection="1">
      <alignment horizontal="center" textRotation="90"/>
    </xf>
    <xf numFmtId="1" fontId="1" fillId="8" borderId="0" xfId="0" applyNumberFormat="1" applyFont="1" applyFill="1" applyAlignment="1" applyProtection="1">
      <alignment horizontal="center" textRotation="90"/>
    </xf>
    <xf numFmtId="1" fontId="1" fillId="7" borderId="0" xfId="0" applyNumberFormat="1" applyFont="1" applyFill="1" applyAlignment="1" applyProtection="1">
      <alignment horizontal="center" textRotation="90"/>
    </xf>
    <xf numFmtId="0" fontId="25" fillId="0" borderId="0" xfId="0" applyFont="1" applyFill="1" applyProtection="1"/>
    <xf numFmtId="164" fontId="26" fillId="5" borderId="0" xfId="0" applyNumberFormat="1" applyFont="1" applyFill="1" applyAlignment="1" applyProtection="1"/>
    <xf numFmtId="49" fontId="1" fillId="9" borderId="0" xfId="0" applyNumberFormat="1" applyFont="1" applyFill="1" applyAlignment="1" applyProtection="1">
      <alignment horizontal="center" textRotation="90"/>
    </xf>
    <xf numFmtId="49" fontId="1" fillId="10" borderId="0" xfId="0" applyNumberFormat="1" applyFont="1" applyFill="1" applyAlignment="1" applyProtection="1">
      <alignment horizontal="center" textRotation="90"/>
    </xf>
    <xf numFmtId="49" fontId="1" fillId="11" borderId="0" xfId="0" applyNumberFormat="1" applyFont="1" applyFill="1" applyAlignment="1" applyProtection="1">
      <alignment horizontal="center" textRotation="90" wrapText="1"/>
    </xf>
    <xf numFmtId="49" fontId="1" fillId="12" borderId="0" xfId="0" applyNumberFormat="1" applyFont="1" applyFill="1" applyAlignment="1" applyProtection="1">
      <alignment horizontal="center" textRotation="90"/>
    </xf>
    <xf numFmtId="49" fontId="6" fillId="13" borderId="0" xfId="0" applyNumberFormat="1" applyFont="1" applyFill="1" applyAlignment="1" applyProtection="1">
      <alignment horizontal="center" textRotation="90"/>
    </xf>
    <xf numFmtId="4" fontId="16" fillId="5" borderId="0" xfId="0" applyNumberFormat="1" applyFont="1" applyFill="1" applyAlignment="1" applyProtection="1">
      <alignment horizontal="center"/>
    </xf>
    <xf numFmtId="0" fontId="28" fillId="0" borderId="0" xfId="0" applyFont="1" applyProtection="1"/>
    <xf numFmtId="0" fontId="29" fillId="0" borderId="0" xfId="0" applyFont="1" applyBorder="1" applyAlignment="1">
      <alignment horizontal="right"/>
    </xf>
    <xf numFmtId="0" fontId="30" fillId="3" borderId="0" xfId="0" applyFont="1" applyFill="1" applyProtection="1"/>
    <xf numFmtId="0" fontId="30" fillId="3" borderId="2" xfId="0" applyFont="1" applyFill="1" applyBorder="1" applyAlignment="1" applyProtection="1">
      <alignment horizontal="center"/>
    </xf>
    <xf numFmtId="0" fontId="28" fillId="3" borderId="2" xfId="0" applyFont="1" applyFill="1" applyBorder="1" applyProtection="1"/>
    <xf numFmtId="0" fontId="31" fillId="3" borderId="2" xfId="0" applyFont="1" applyFill="1" applyBorder="1" applyAlignment="1" applyProtection="1">
      <alignment horizontal="center"/>
    </xf>
    <xf numFmtId="165" fontId="28" fillId="3" borderId="2" xfId="0" applyNumberFormat="1" applyFont="1" applyFill="1" applyBorder="1" applyProtection="1"/>
    <xf numFmtId="0" fontId="28" fillId="0" borderId="2" xfId="0" applyFont="1" applyBorder="1" applyProtection="1"/>
    <xf numFmtId="0" fontId="31" fillId="0" borderId="2" xfId="0" applyFont="1" applyBorder="1" applyAlignment="1" applyProtection="1">
      <alignment horizontal="center"/>
    </xf>
    <xf numFmtId="165" fontId="28" fillId="0" borderId="2" xfId="0" applyNumberFormat="1" applyFont="1" applyBorder="1" applyProtection="1"/>
    <xf numFmtId="3" fontId="31" fillId="0" borderId="2" xfId="0" applyNumberFormat="1" applyFont="1" applyBorder="1" applyAlignment="1" applyProtection="1">
      <alignment horizontal="center"/>
    </xf>
    <xf numFmtId="0" fontId="30" fillId="0" borderId="2" xfId="0" applyFont="1" applyBorder="1" applyAlignment="1" applyProtection="1">
      <alignment horizontal="center"/>
    </xf>
    <xf numFmtId="0" fontId="28" fillId="0" borderId="2" xfId="0" applyFont="1" applyBorder="1" applyAlignment="1" applyProtection="1">
      <alignment horizontal="left"/>
    </xf>
    <xf numFmtId="0" fontId="28" fillId="0" borderId="0" xfId="0" applyFont="1" applyBorder="1" applyAlignment="1" applyProtection="1">
      <alignment horizontal="left"/>
    </xf>
    <xf numFmtId="0" fontId="31" fillId="0" borderId="16" xfId="0" applyFont="1" applyBorder="1" applyProtection="1"/>
    <xf numFmtId="0" fontId="32" fillId="0" borderId="16" xfId="0" applyFont="1" applyBorder="1" applyProtection="1"/>
    <xf numFmtId="165" fontId="31" fillId="0" borderId="16" xfId="0" applyNumberFormat="1" applyFont="1" applyBorder="1" applyProtection="1"/>
    <xf numFmtId="0" fontId="31" fillId="0" borderId="0" xfId="0" applyFont="1" applyBorder="1" applyAlignment="1" applyProtection="1">
      <alignment horizontal="center"/>
    </xf>
    <xf numFmtId="165" fontId="28" fillId="0" borderId="0" xfId="0" applyNumberFormat="1" applyFont="1" applyBorder="1" applyProtection="1"/>
    <xf numFmtId="165" fontId="28" fillId="0" borderId="2" xfId="0" applyNumberFormat="1" applyFont="1" applyBorder="1" applyAlignment="1" applyProtection="1">
      <alignment horizontal="right"/>
    </xf>
    <xf numFmtId="0" fontId="28" fillId="0" borderId="0" xfId="0" applyFont="1" applyFill="1" applyBorder="1" applyProtection="1"/>
    <xf numFmtId="6" fontId="28" fillId="0" borderId="0" xfId="0" applyNumberFormat="1" applyFont="1" applyFill="1" applyBorder="1" applyProtection="1"/>
    <xf numFmtId="0" fontId="28" fillId="0" borderId="0" xfId="0" applyFont="1" applyAlignment="1"/>
    <xf numFmtId="0" fontId="18" fillId="0" borderId="2" xfId="0" applyFont="1" applyBorder="1" applyAlignment="1" applyProtection="1">
      <alignment horizontal="left"/>
    </xf>
    <xf numFmtId="0" fontId="28" fillId="3" borderId="2" xfId="0" applyFont="1" applyFill="1" applyBorder="1" applyAlignment="1" applyProtection="1">
      <alignment horizontal="left"/>
    </xf>
    <xf numFmtId="0" fontId="18" fillId="0" borderId="2" xfId="0" applyFont="1" applyBorder="1" applyAlignment="1" applyProtection="1">
      <alignment horizontal="left"/>
    </xf>
    <xf numFmtId="0" fontId="18" fillId="0" borderId="18" xfId="0" applyFont="1" applyBorder="1" applyAlignment="1" applyProtection="1">
      <alignment horizontal="left"/>
    </xf>
    <xf numFmtId="0" fontId="18" fillId="0" borderId="19" xfId="0" applyFont="1" applyBorder="1" applyAlignment="1" applyProtection="1">
      <alignment horizontal="left"/>
    </xf>
    <xf numFmtId="0" fontId="18" fillId="0" borderId="20" xfId="0" applyFont="1" applyBorder="1" applyAlignment="1" applyProtection="1">
      <alignment horizontal="left"/>
    </xf>
    <xf numFmtId="0" fontId="1" fillId="4" borderId="0" xfId="0" applyFont="1" applyFill="1" applyAlignment="1" applyProtection="1">
      <alignment horizontal="left" vertical="center" wrapText="1"/>
      <protection locked="0"/>
    </xf>
    <xf numFmtId="14" fontId="1" fillId="4" borderId="0" xfId="0" applyNumberFormat="1" applyFont="1" applyFill="1" applyAlignment="1">
      <alignment horizontal="left" vertical="center"/>
    </xf>
    <xf numFmtId="0" fontId="1" fillId="0" borderId="0" xfId="0" applyFont="1" applyAlignment="1" applyProtection="1">
      <alignment horizontal="left"/>
    </xf>
    <xf numFmtId="0" fontId="1" fillId="0" borderId="0" xfId="0" applyFont="1" applyAlignment="1" applyProtection="1">
      <alignment horizontal="left"/>
      <protection locked="0"/>
    </xf>
    <xf numFmtId="0" fontId="1" fillId="3" borderId="0" xfId="0" applyFont="1" applyFill="1" applyAlignment="1" applyProtection="1">
      <alignment horizontal="left"/>
      <protection locked="0"/>
    </xf>
    <xf numFmtId="0" fontId="1" fillId="4" borderId="0" xfId="0" applyFont="1" applyFill="1" applyAlignment="1" applyProtection="1">
      <alignment horizontal="left" vertical="top" wrapText="1"/>
      <protection locked="0"/>
    </xf>
    <xf numFmtId="164" fontId="20" fillId="5" borderId="0" xfId="0" applyNumberFormat="1" applyFont="1" applyFill="1" applyAlignment="1" applyProtection="1">
      <alignment horizontal="center"/>
    </xf>
    <xf numFmtId="0" fontId="24" fillId="5" borderId="0" xfId="0" applyFont="1" applyFill="1" applyAlignment="1" applyProtection="1">
      <alignment horizontal="center"/>
    </xf>
    <xf numFmtId="4" fontId="16" fillId="5" borderId="0" xfId="0" applyNumberFormat="1" applyFont="1" applyFill="1" applyAlignment="1" applyProtection="1">
      <alignment horizontal="center"/>
    </xf>
    <xf numFmtId="0" fontId="18" fillId="0" borderId="2" xfId="0" applyFont="1" applyBorder="1" applyAlignment="1" applyProtection="1">
      <alignment horizontal="left"/>
    </xf>
    <xf numFmtId="0" fontId="18" fillId="0" borderId="2" xfId="0" applyFont="1" applyBorder="1" applyAlignment="1" applyProtection="1">
      <alignment horizontal="left" wrapText="1"/>
    </xf>
    <xf numFmtId="0" fontId="28" fillId="3" borderId="2" xfId="0" applyFont="1" applyFill="1" applyBorder="1" applyAlignment="1" applyProtection="1">
      <alignment horizontal="left"/>
    </xf>
    <xf numFmtId="0" fontId="18" fillId="0" borderId="2" xfId="0" applyFont="1" applyBorder="1" applyAlignment="1" applyProtection="1">
      <alignment horizontal="left"/>
      <protection locked="0"/>
    </xf>
    <xf numFmtId="0" fontId="30" fillId="3" borderId="2" xfId="0" applyFont="1" applyFill="1" applyBorder="1" applyAlignment="1" applyProtection="1">
      <alignment horizontal="center"/>
    </xf>
    <xf numFmtId="0" fontId="17" fillId="0" borderId="0" xfId="0" applyFont="1" applyAlignment="1" applyProtection="1">
      <alignment horizontal="center" vertical="center"/>
    </xf>
    <xf numFmtId="0" fontId="28" fillId="0" borderId="2" xfId="0" applyFont="1" applyBorder="1" applyAlignment="1" applyProtection="1">
      <alignment horizontal="left"/>
    </xf>
    <xf numFmtId="0" fontId="18" fillId="0" borderId="0" xfId="0" applyFont="1" applyAlignment="1" applyProtection="1">
      <alignment horizontal="center" wrapText="1"/>
    </xf>
    <xf numFmtId="0" fontId="18" fillId="0" borderId="0" xfId="0" applyFont="1" applyAlignment="1">
      <alignment horizontal="center" wrapText="1"/>
    </xf>
    <xf numFmtId="0" fontId="28" fillId="0" borderId="0" xfId="0" applyFont="1" applyAlignment="1" applyProtection="1">
      <alignment wrapText="1"/>
    </xf>
    <xf numFmtId="0" fontId="28" fillId="0" borderId="0" xfId="0" applyFont="1" applyAlignment="1">
      <alignment wrapText="1"/>
    </xf>
  </cellXfs>
  <cellStyles count="2">
    <cellStyle name="Link" xfId="1" builtinId="8"/>
    <cellStyle name="Standard" xfId="0" builtinId="0"/>
  </cellStyles>
  <dxfs count="0"/>
  <tableStyles count="0" defaultTableStyle="TableStyleMedium2" defaultPivotStyle="PivotStyleLight16"/>
  <colors>
    <mruColors>
      <color rgb="FF757577"/>
      <color rgb="FF0092FF"/>
      <color rgb="FF846DE6"/>
      <color rgb="FFF1BD00"/>
      <color rgb="FFFF8F65"/>
      <color rgb="FFCFDC2C"/>
      <color rgb="FFA08BBB"/>
      <color rgb="FFFFCC00"/>
      <color rgb="FFFF990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Produktliste!B9"/><Relationship Id="rId6" Type="http://schemas.microsoft.com/office/2007/relationships/hdphoto" Target="../media/hdphoto1.wdp"/><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21</xdr:col>
      <xdr:colOff>387616</xdr:colOff>
      <xdr:row>57</xdr:row>
      <xdr:rowOff>26195</xdr:rowOff>
    </xdr:from>
    <xdr:to>
      <xdr:col>34</xdr:col>
      <xdr:colOff>326230</xdr:colOff>
      <xdr:row>59</xdr:row>
      <xdr:rowOff>130970</xdr:rowOff>
    </xdr:to>
    <xdr:grpSp>
      <xdr:nvGrpSpPr>
        <xdr:cNvPr id="5" name="Gruppieren 4">
          <a:extLst>
            <a:ext uri="{FF2B5EF4-FFF2-40B4-BE49-F238E27FC236}">
              <a16:creationId xmlns:a16="http://schemas.microsoft.com/office/drawing/2014/main" id="{00000000-0008-0000-0000-000005000000}"/>
            </a:ext>
          </a:extLst>
        </xdr:cNvPr>
        <xdr:cNvGrpSpPr/>
      </xdr:nvGrpSpPr>
      <xdr:grpSpPr>
        <a:xfrm>
          <a:off x="14933652" y="15483909"/>
          <a:ext cx="7545007" cy="730704"/>
          <a:chOff x="10807901" y="14801850"/>
          <a:chExt cx="3222424" cy="600075"/>
        </a:xfrm>
      </xdr:grpSpPr>
      <xdr:sp macro="" textlink="">
        <xdr:nvSpPr>
          <xdr:cNvPr id="2" name="Richtungspfeil 1">
            <a:extLst>
              <a:ext uri="{FF2B5EF4-FFF2-40B4-BE49-F238E27FC236}">
                <a16:creationId xmlns:a16="http://schemas.microsoft.com/office/drawing/2014/main" id="{00000000-0008-0000-0000-000002000000}"/>
              </a:ext>
            </a:extLst>
          </xdr:cNvPr>
          <xdr:cNvSpPr/>
        </xdr:nvSpPr>
        <xdr:spPr>
          <a:xfrm>
            <a:off x="10906125" y="14801850"/>
            <a:ext cx="3124200" cy="600075"/>
          </a:xfrm>
          <a:prstGeom prst="homePlat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de-DE" sz="1100"/>
          </a:p>
        </xdr:txBody>
      </xdr:sp>
      <xdr:sp macro="" textlink="">
        <xdr:nvSpPr>
          <xdr:cNvPr id="4" name="Rechteck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0807901" y="14858805"/>
            <a:ext cx="3085813" cy="434116"/>
          </a:xfrm>
          <a:prstGeom prst="rect">
            <a:avLst/>
          </a:prstGeom>
          <a:noFill/>
        </xdr:spPr>
        <xdr:txBody>
          <a:bodyPr wrap="none" lIns="91440" tIns="45720" rIns="91440" bIns="45720">
            <a:spAutoFit/>
          </a:bodyPr>
          <a:lstStyle/>
          <a:p>
            <a:pPr algn="ctr"/>
            <a:r>
              <a:rPr lang="de-DE" sz="2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Segoe UI Black" panose="020B0A02040204020203" pitchFamily="34" charset="0"/>
                <a:ea typeface="Segoe UI Black" panose="020B0A02040204020203" pitchFamily="34" charset="0"/>
                <a:cs typeface="Segoe UI Black" panose="020B0A02040204020203" pitchFamily="34" charset="0"/>
              </a:rPr>
              <a:t>weiter zur Produktliste</a:t>
            </a:r>
          </a:p>
        </xdr:txBody>
      </xdr:sp>
    </xdr:grpSp>
    <xdr:clientData/>
  </xdr:twoCellAnchor>
  <xdr:twoCellAnchor editAs="oneCell">
    <xdr:from>
      <xdr:col>23</xdr:col>
      <xdr:colOff>326563</xdr:colOff>
      <xdr:row>0</xdr:row>
      <xdr:rowOff>0</xdr:rowOff>
    </xdr:from>
    <xdr:to>
      <xdr:col>31</xdr:col>
      <xdr:colOff>181666</xdr:colOff>
      <xdr:row>8</xdr:row>
      <xdr:rowOff>211667</xdr:rowOff>
    </xdr:to>
    <xdr:pic>
      <xdr:nvPicPr>
        <xdr:cNvPr id="17" name="Bild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88384" y="0"/>
          <a:ext cx="5189103" cy="1381881"/>
        </a:xfrm>
        <a:prstGeom prst="rect">
          <a:avLst/>
        </a:prstGeom>
      </xdr:spPr>
    </xdr:pic>
    <xdr:clientData/>
  </xdr:twoCellAnchor>
  <xdr:twoCellAnchor editAs="oneCell">
    <xdr:from>
      <xdr:col>25</xdr:col>
      <xdr:colOff>22437</xdr:colOff>
      <xdr:row>3</xdr:row>
      <xdr:rowOff>16970</xdr:rowOff>
    </xdr:from>
    <xdr:to>
      <xdr:col>26</xdr:col>
      <xdr:colOff>82474</xdr:colOff>
      <xdr:row>7</xdr:row>
      <xdr:rowOff>194285</xdr:rowOff>
    </xdr:to>
    <xdr:pic>
      <xdr:nvPicPr>
        <xdr:cNvPr id="18" name="Bild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rot="9786674">
          <a:off x="15000500" y="409876"/>
          <a:ext cx="643442" cy="713097"/>
        </a:xfrm>
        <a:prstGeom prst="rect">
          <a:avLst/>
        </a:prstGeom>
      </xdr:spPr>
    </xdr:pic>
    <xdr:clientData/>
  </xdr:twoCellAnchor>
  <xdr:twoCellAnchor editAs="oneCell">
    <xdr:from>
      <xdr:col>0</xdr:col>
      <xdr:colOff>19050</xdr:colOff>
      <xdr:row>0</xdr:row>
      <xdr:rowOff>0</xdr:rowOff>
    </xdr:from>
    <xdr:to>
      <xdr:col>2</xdr:col>
      <xdr:colOff>1203558</xdr:colOff>
      <xdr:row>8</xdr:row>
      <xdr:rowOff>179294</xdr:rowOff>
    </xdr:to>
    <xdr:pic>
      <xdr:nvPicPr>
        <xdr:cNvPr id="15" name="Grafik 14">
          <a:extLst>
            <a:ext uri="{FF2B5EF4-FFF2-40B4-BE49-F238E27FC236}">
              <a16:creationId xmlns:a16="http://schemas.microsoft.com/office/drawing/2014/main" id="{57DB31CA-E6B7-4000-AECB-DBE6B054299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0115" r="8960"/>
        <a:stretch/>
      </xdr:blipFill>
      <xdr:spPr>
        <a:xfrm>
          <a:off x="19050" y="0"/>
          <a:ext cx="3040202" cy="1398494"/>
        </a:xfrm>
        <a:prstGeom prst="rect">
          <a:avLst/>
        </a:prstGeom>
      </xdr:spPr>
    </xdr:pic>
    <xdr:clientData/>
  </xdr:twoCellAnchor>
  <xdr:twoCellAnchor editAs="oneCell">
    <xdr:from>
      <xdr:col>22</xdr:col>
      <xdr:colOff>141514</xdr:colOff>
      <xdr:row>0</xdr:row>
      <xdr:rowOff>0</xdr:rowOff>
    </xdr:from>
    <xdr:to>
      <xdr:col>25</xdr:col>
      <xdr:colOff>188687</xdr:colOff>
      <xdr:row>8</xdr:row>
      <xdr:rowOff>174172</xdr:rowOff>
    </xdr:to>
    <xdr:pic>
      <xdr:nvPicPr>
        <xdr:cNvPr id="10" name="Grafik 9">
          <a:extLst>
            <a:ext uri="{FF2B5EF4-FFF2-40B4-BE49-F238E27FC236}">
              <a16:creationId xmlns:a16="http://schemas.microsoft.com/office/drawing/2014/main" id="{28467D5D-5AE3-4343-A0FF-29D89882B3E6}"/>
            </a:ext>
          </a:extLst>
        </xdr:cNvPr>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15054943" y="0"/>
          <a:ext cx="1843315" cy="13824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15241</xdr:rowOff>
    </xdr:from>
    <xdr:to>
      <xdr:col>2</xdr:col>
      <xdr:colOff>624840</xdr:colOff>
      <xdr:row>8</xdr:row>
      <xdr:rowOff>17774</xdr:rowOff>
    </xdr:to>
    <xdr:pic>
      <xdr:nvPicPr>
        <xdr:cNvPr id="4" name="Grafik 3">
          <a:extLst>
            <a:ext uri="{FF2B5EF4-FFF2-40B4-BE49-F238E27FC236}">
              <a16:creationId xmlns:a16="http://schemas.microsoft.com/office/drawing/2014/main" id="{FD117445-1AF2-40A1-B0C9-C838B5080C8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15" r="8960"/>
        <a:stretch/>
      </xdr:blipFill>
      <xdr:spPr>
        <a:xfrm>
          <a:off x="38100" y="15241"/>
          <a:ext cx="2133600" cy="981703"/>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von-smarthome.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von-smarthome.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80"/>
  <sheetViews>
    <sheetView tabSelected="1" zoomScale="70" zoomScaleNormal="70" zoomScaleSheetLayoutView="70" zoomScalePageLayoutView="30" workbookViewId="0">
      <selection activeCell="K24" sqref="K24"/>
    </sheetView>
  </sheetViews>
  <sheetFormatPr baseColWidth="10" defaultColWidth="11.28515625" defaultRowHeight="16.5" x14ac:dyDescent="0.3"/>
  <cols>
    <col min="1" max="1" width="10" style="1" customWidth="1"/>
    <col min="2" max="2" width="17" style="1" customWidth="1"/>
    <col min="3" max="3" width="26.140625" style="1" customWidth="1"/>
    <col min="4" max="4" width="15.85546875" style="1" customWidth="1"/>
    <col min="5" max="34" width="8.7109375" style="1" customWidth="1"/>
    <col min="35" max="35" width="8.5703125" style="1" customWidth="1"/>
    <col min="36" max="36" width="2.28515625" style="1" customWidth="1"/>
    <col min="37" max="16384" width="11.28515625" style="1"/>
  </cols>
  <sheetData>
    <row r="1" spans="1:36" s="3" customFormat="1" ht="10.5" x14ac:dyDescent="0.15">
      <c r="A1" s="4"/>
      <c r="B1" s="4"/>
      <c r="C1" s="4"/>
      <c r="D1" s="4"/>
      <c r="E1" s="4"/>
      <c r="F1" s="4"/>
      <c r="G1" s="4"/>
      <c r="H1" s="4"/>
      <c r="I1" s="4"/>
      <c r="J1" s="4"/>
      <c r="K1" s="4"/>
      <c r="L1" s="4"/>
      <c r="M1" s="4"/>
      <c r="N1" s="4"/>
      <c r="O1" s="4"/>
      <c r="P1" s="4"/>
      <c r="Q1" s="4"/>
      <c r="R1" s="4"/>
      <c r="S1" s="4"/>
      <c r="T1" s="4"/>
      <c r="U1" s="4"/>
      <c r="AI1" s="5" t="s">
        <v>0</v>
      </c>
      <c r="AJ1" s="5"/>
    </row>
    <row r="2" spans="1:36" s="3" customFormat="1" ht="10.5" x14ac:dyDescent="0.15">
      <c r="A2" s="4"/>
      <c r="B2" s="4"/>
      <c r="C2" s="4"/>
      <c r="D2" s="4"/>
      <c r="E2" s="4"/>
      <c r="F2" s="4"/>
      <c r="G2" s="4"/>
      <c r="H2" s="4"/>
      <c r="I2" s="4"/>
      <c r="J2" s="4"/>
      <c r="K2" s="4"/>
      <c r="L2" s="4"/>
      <c r="M2" s="4"/>
      <c r="N2" s="4"/>
      <c r="O2" s="4"/>
      <c r="P2" s="4"/>
      <c r="Q2" s="4"/>
      <c r="R2" s="4"/>
      <c r="S2" s="4"/>
      <c r="T2" s="4"/>
      <c r="U2" s="4"/>
      <c r="AI2" s="5" t="s">
        <v>194</v>
      </c>
      <c r="AJ2" s="5"/>
    </row>
    <row r="3" spans="1:36" s="3" customFormat="1" ht="10.5" x14ac:dyDescent="0.15">
      <c r="A3" s="4"/>
      <c r="B3" s="4"/>
      <c r="C3" s="4"/>
      <c r="D3" s="4"/>
      <c r="E3" s="4"/>
      <c r="F3" s="4"/>
      <c r="G3" s="4"/>
      <c r="H3" s="4"/>
      <c r="I3" s="4"/>
      <c r="J3" s="4"/>
      <c r="K3" s="4"/>
      <c r="L3" s="4"/>
      <c r="M3" s="4"/>
      <c r="N3" s="4"/>
      <c r="O3" s="4"/>
      <c r="P3" s="4"/>
      <c r="Q3" s="4"/>
      <c r="R3" s="4"/>
      <c r="S3" s="4"/>
      <c r="T3" s="4"/>
      <c r="U3" s="4"/>
      <c r="AI3" s="5" t="s">
        <v>197</v>
      </c>
      <c r="AJ3" s="5"/>
    </row>
    <row r="4" spans="1:36" s="3" customFormat="1" ht="10.5"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5" t="s">
        <v>195</v>
      </c>
      <c r="AJ4" s="5"/>
    </row>
    <row r="5" spans="1:36" s="3" customFormat="1" ht="10.5"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5" t="s">
        <v>196</v>
      </c>
      <c r="AJ5" s="5"/>
    </row>
    <row r="6" spans="1:36" s="3" customFormat="1" ht="10.5"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5" t="s">
        <v>201</v>
      </c>
      <c r="AJ6" s="5"/>
    </row>
    <row r="7" spans="1:36" s="3" customFormat="1" ht="11.25"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14" t="s">
        <v>202</v>
      </c>
      <c r="AJ7" s="14"/>
    </row>
    <row r="8" spans="1:36" x14ac:dyDescent="0.3">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row>
    <row r="9" spans="1:36" ht="22.5" customHeight="1" x14ac:dyDescent="0.3">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17"/>
      <c r="AJ9" s="19"/>
    </row>
    <row r="10" spans="1:36" ht="12.75" customHeight="1" x14ac:dyDescent="0.35">
      <c r="U10" s="6"/>
    </row>
    <row r="11" spans="1:36" ht="6" customHeight="1" x14ac:dyDescent="0.3">
      <c r="A11" s="8"/>
      <c r="B11" s="8"/>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6" ht="27.75" customHeight="1" x14ac:dyDescent="0.3">
      <c r="A12" s="13" t="s">
        <v>1</v>
      </c>
      <c r="B12" s="8"/>
      <c r="C12" s="116" t="s">
        <v>203</v>
      </c>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7"/>
      <c r="AI12" s="7"/>
    </row>
    <row r="13" spans="1:36" ht="8.25" customHeight="1" x14ac:dyDescent="0.35">
      <c r="A13" s="9"/>
      <c r="B13" s="8"/>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7"/>
      <c r="AI13" s="7"/>
    </row>
    <row r="14" spans="1:36" ht="27.75" customHeight="1" x14ac:dyDescent="0.3">
      <c r="A14" s="13" t="s">
        <v>2</v>
      </c>
      <c r="B14" s="8"/>
      <c r="C14" s="117">
        <f ca="1">TODAY()</f>
        <v>43558</v>
      </c>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7"/>
      <c r="AI14" s="7"/>
    </row>
    <row r="15" spans="1:36" ht="5.25" customHeight="1" x14ac:dyDescent="0.3">
      <c r="A15" s="8"/>
      <c r="B15" s="8"/>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7" spans="1:35" x14ac:dyDescent="0.3">
      <c r="A17" s="79" t="s">
        <v>42</v>
      </c>
      <c r="B17" s="39"/>
      <c r="C17" s="39"/>
      <c r="D17" s="39"/>
      <c r="E17" s="39">
        <v>2.6</v>
      </c>
      <c r="F17" s="39">
        <v>3.9</v>
      </c>
      <c r="G17" s="39">
        <v>2.6</v>
      </c>
      <c r="H17" s="39">
        <v>2.6</v>
      </c>
      <c r="I17" s="39">
        <v>3.9</v>
      </c>
      <c r="J17" s="39">
        <v>3.9</v>
      </c>
      <c r="K17" s="39">
        <v>2.6</v>
      </c>
      <c r="L17" s="39">
        <v>3.9</v>
      </c>
      <c r="M17" s="39">
        <v>3.9</v>
      </c>
      <c r="N17" s="39">
        <v>2.6</v>
      </c>
      <c r="O17" s="39">
        <v>2.6</v>
      </c>
      <c r="P17" s="39"/>
      <c r="Q17" s="39"/>
      <c r="R17" s="39"/>
      <c r="S17" s="39">
        <v>2.6</v>
      </c>
      <c r="T17" s="39">
        <v>2.6</v>
      </c>
      <c r="U17" s="39">
        <v>2.6</v>
      </c>
      <c r="V17" s="39">
        <v>2.6</v>
      </c>
      <c r="W17" s="39">
        <v>2.6</v>
      </c>
      <c r="X17" s="39">
        <v>2.6</v>
      </c>
      <c r="Y17" s="39">
        <v>3.9</v>
      </c>
      <c r="Z17" s="39">
        <v>2.6</v>
      </c>
      <c r="AA17" s="39">
        <v>1.3</v>
      </c>
      <c r="AB17" s="39">
        <v>1.3</v>
      </c>
      <c r="AC17" s="39"/>
      <c r="AD17" s="39">
        <v>1.3</v>
      </c>
      <c r="AE17" s="39">
        <v>7.8</v>
      </c>
      <c r="AF17" s="39">
        <v>7.8</v>
      </c>
      <c r="AG17" s="39">
        <v>5.2</v>
      </c>
      <c r="AH17" s="39">
        <v>1.3</v>
      </c>
      <c r="AI17" s="39">
        <v>1.3</v>
      </c>
    </row>
    <row r="18" spans="1:35" ht="286.5" customHeight="1" x14ac:dyDescent="0.3">
      <c r="A18" s="39" t="s">
        <v>3</v>
      </c>
      <c r="B18" s="39" t="s">
        <v>4</v>
      </c>
      <c r="C18" s="39" t="s">
        <v>5</v>
      </c>
      <c r="D18" s="39"/>
      <c r="E18" s="81" t="s">
        <v>61</v>
      </c>
      <c r="F18" s="81" t="s">
        <v>62</v>
      </c>
      <c r="G18" s="81" t="s">
        <v>89</v>
      </c>
      <c r="H18" s="82" t="s">
        <v>63</v>
      </c>
      <c r="I18" s="82" t="s">
        <v>64</v>
      </c>
      <c r="J18" s="82" t="s">
        <v>180</v>
      </c>
      <c r="K18" s="82" t="s">
        <v>96</v>
      </c>
      <c r="L18" s="82" t="s">
        <v>99</v>
      </c>
      <c r="M18" s="82" t="s">
        <v>209</v>
      </c>
      <c r="N18" s="83" t="s">
        <v>80</v>
      </c>
      <c r="O18" s="83" t="s">
        <v>81</v>
      </c>
      <c r="P18" s="83" t="s">
        <v>33</v>
      </c>
      <c r="Q18" s="83" t="s">
        <v>84</v>
      </c>
      <c r="R18" s="83" t="s">
        <v>34</v>
      </c>
      <c r="S18" s="75" t="s">
        <v>65</v>
      </c>
      <c r="T18" s="75" t="s">
        <v>66</v>
      </c>
      <c r="U18" s="75" t="s">
        <v>67</v>
      </c>
      <c r="V18" s="85" t="s">
        <v>198</v>
      </c>
      <c r="W18" s="85" t="s">
        <v>199</v>
      </c>
      <c r="X18" s="85" t="s">
        <v>200</v>
      </c>
      <c r="Y18" s="76" t="s">
        <v>148</v>
      </c>
      <c r="Z18" s="76" t="s">
        <v>150</v>
      </c>
      <c r="AA18" s="76" t="s">
        <v>151</v>
      </c>
      <c r="AB18" s="76" t="s">
        <v>152</v>
      </c>
      <c r="AC18" s="76" t="s">
        <v>153</v>
      </c>
      <c r="AD18" s="76" t="s">
        <v>235</v>
      </c>
      <c r="AE18" s="84" t="s">
        <v>214</v>
      </c>
      <c r="AF18" s="84" t="s">
        <v>215</v>
      </c>
      <c r="AG18" s="84" t="s">
        <v>182</v>
      </c>
      <c r="AH18" s="84" t="s">
        <v>38</v>
      </c>
      <c r="AI18" s="84" t="s">
        <v>37</v>
      </c>
    </row>
    <row r="19" spans="1:35" ht="18" thickBot="1" x14ac:dyDescent="0.35">
      <c r="A19" s="40" t="s">
        <v>27</v>
      </c>
      <c r="B19" s="41"/>
      <c r="C19" s="41"/>
      <c r="D19" s="41"/>
      <c r="E19" s="42">
        <v>1</v>
      </c>
      <c r="F19" s="42">
        <v>2</v>
      </c>
      <c r="G19" s="42">
        <v>3</v>
      </c>
      <c r="H19" s="42">
        <v>4</v>
      </c>
      <c r="I19" s="42">
        <v>5</v>
      </c>
      <c r="J19" s="42">
        <v>6</v>
      </c>
      <c r="K19" s="42">
        <v>7</v>
      </c>
      <c r="L19" s="42">
        <v>8</v>
      </c>
      <c r="M19" s="42"/>
      <c r="N19" s="42">
        <v>9</v>
      </c>
      <c r="O19" s="42">
        <v>10</v>
      </c>
      <c r="P19" s="42">
        <v>11</v>
      </c>
      <c r="Q19" s="42">
        <v>12</v>
      </c>
      <c r="R19" s="42">
        <v>13</v>
      </c>
      <c r="S19" s="42">
        <v>14</v>
      </c>
      <c r="T19" s="42">
        <v>15</v>
      </c>
      <c r="U19" s="42">
        <v>16</v>
      </c>
      <c r="V19" s="42">
        <v>17</v>
      </c>
      <c r="W19" s="42">
        <v>18</v>
      </c>
      <c r="X19" s="42">
        <v>19</v>
      </c>
      <c r="Y19" s="42">
        <v>20</v>
      </c>
      <c r="Z19" s="42">
        <v>21</v>
      </c>
      <c r="AA19" s="42">
        <v>22</v>
      </c>
      <c r="AB19" s="42">
        <v>23</v>
      </c>
      <c r="AC19" s="42">
        <v>24</v>
      </c>
      <c r="AD19" s="42">
        <v>24</v>
      </c>
      <c r="AE19" s="42">
        <v>25</v>
      </c>
      <c r="AF19" s="42">
        <v>26</v>
      </c>
      <c r="AG19" s="42">
        <v>27</v>
      </c>
      <c r="AH19" s="42">
        <v>28</v>
      </c>
      <c r="AI19" s="42">
        <v>29</v>
      </c>
    </row>
    <row r="20" spans="1:35" x14ac:dyDescent="0.3">
      <c r="A20" s="32"/>
      <c r="B20" s="33"/>
      <c r="C20" s="120"/>
      <c r="D20" s="120"/>
      <c r="E20" s="68"/>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1"/>
    </row>
    <row r="21" spans="1:35" x14ac:dyDescent="0.3">
      <c r="A21" s="34"/>
      <c r="B21" s="35"/>
      <c r="C21" s="36"/>
      <c r="D21" s="36"/>
      <c r="E21" s="22"/>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4"/>
    </row>
    <row r="22" spans="1:35" x14ac:dyDescent="0.3">
      <c r="A22" s="32"/>
      <c r="B22" s="33"/>
      <c r="C22" s="37"/>
      <c r="D22" s="37"/>
      <c r="E22" s="25"/>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7"/>
    </row>
    <row r="23" spans="1:35" x14ac:dyDescent="0.3">
      <c r="A23" s="34"/>
      <c r="B23" s="35"/>
      <c r="C23" s="36"/>
      <c r="D23" s="36"/>
      <c r="E23" s="22"/>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4"/>
    </row>
    <row r="24" spans="1:35" x14ac:dyDescent="0.3">
      <c r="A24" s="32"/>
      <c r="B24" s="33"/>
      <c r="C24" s="37"/>
      <c r="D24" s="37"/>
      <c r="E24" s="25"/>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7"/>
    </row>
    <row r="25" spans="1:35" x14ac:dyDescent="0.3">
      <c r="A25" s="34"/>
      <c r="B25" s="35"/>
      <c r="C25" s="72"/>
      <c r="D25" s="72"/>
      <c r="E25" s="22"/>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4"/>
    </row>
    <row r="26" spans="1:35" x14ac:dyDescent="0.3">
      <c r="A26" s="32"/>
      <c r="B26" s="33"/>
      <c r="C26" s="73"/>
      <c r="D26" s="73"/>
      <c r="E26" s="25"/>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7"/>
    </row>
    <row r="27" spans="1:35" x14ac:dyDescent="0.3">
      <c r="A27" s="34"/>
      <c r="B27" s="35"/>
      <c r="C27" s="72"/>
      <c r="D27" s="72"/>
      <c r="E27" s="22"/>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4"/>
    </row>
    <row r="28" spans="1:35" x14ac:dyDescent="0.3">
      <c r="A28" s="32"/>
      <c r="B28" s="33"/>
      <c r="C28" s="73"/>
      <c r="D28" s="73"/>
      <c r="E28" s="25"/>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7"/>
    </row>
    <row r="29" spans="1:35" x14ac:dyDescent="0.3">
      <c r="A29" s="34"/>
      <c r="B29" s="35"/>
      <c r="C29" s="36"/>
      <c r="D29" s="36"/>
      <c r="E29" s="22"/>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4"/>
    </row>
    <row r="30" spans="1:35" x14ac:dyDescent="0.3">
      <c r="A30" s="32"/>
      <c r="B30" s="33"/>
      <c r="C30" s="37"/>
      <c r="D30" s="37"/>
      <c r="E30" s="25"/>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7"/>
    </row>
    <row r="31" spans="1:35" ht="17.25" thickBot="1" x14ac:dyDescent="0.35">
      <c r="A31" s="34"/>
      <c r="B31" s="35"/>
      <c r="C31" s="119"/>
      <c r="D31" s="119"/>
      <c r="E31" s="28"/>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0"/>
    </row>
    <row r="32" spans="1:35" ht="17.25" thickBot="1" x14ac:dyDescent="0.35">
      <c r="A32" s="43" t="s">
        <v>8</v>
      </c>
      <c r="B32" s="44"/>
      <c r="C32" s="45"/>
      <c r="D32" s="45"/>
      <c r="E32" s="46">
        <f t="shared" ref="E32:AI32" si="0">SUM(E20:E31)</f>
        <v>0</v>
      </c>
      <c r="F32" s="47">
        <f t="shared" si="0"/>
        <v>0</v>
      </c>
      <c r="G32" s="47">
        <f t="shared" si="0"/>
        <v>0</v>
      </c>
      <c r="H32" s="47">
        <f t="shared" si="0"/>
        <v>0</v>
      </c>
      <c r="I32" s="47">
        <f t="shared" si="0"/>
        <v>0</v>
      </c>
      <c r="J32" s="47">
        <f t="shared" si="0"/>
        <v>0</v>
      </c>
      <c r="K32" s="47">
        <f t="shared" ref="K32:M32" si="1">SUM(K20:K31)</f>
        <v>0</v>
      </c>
      <c r="L32" s="47">
        <f t="shared" si="1"/>
        <v>0</v>
      </c>
      <c r="M32" s="47">
        <f t="shared" si="1"/>
        <v>0</v>
      </c>
      <c r="N32" s="47">
        <f t="shared" si="0"/>
        <v>0</v>
      </c>
      <c r="O32" s="47">
        <f t="shared" si="0"/>
        <v>0</v>
      </c>
      <c r="P32" s="47">
        <f t="shared" si="0"/>
        <v>0</v>
      </c>
      <c r="Q32" s="47">
        <f t="shared" si="0"/>
        <v>0</v>
      </c>
      <c r="R32" s="47">
        <f t="shared" si="0"/>
        <v>0</v>
      </c>
      <c r="S32" s="47">
        <f t="shared" si="0"/>
        <v>0</v>
      </c>
      <c r="T32" s="47">
        <f t="shared" si="0"/>
        <v>0</v>
      </c>
      <c r="U32" s="47">
        <f t="shared" si="0"/>
        <v>0</v>
      </c>
      <c r="V32" s="47">
        <f t="shared" si="0"/>
        <v>0</v>
      </c>
      <c r="W32" s="47">
        <f t="shared" si="0"/>
        <v>0</v>
      </c>
      <c r="X32" s="47">
        <f t="shared" si="0"/>
        <v>0</v>
      </c>
      <c r="Y32" s="47">
        <f t="shared" si="0"/>
        <v>0</v>
      </c>
      <c r="Z32" s="47">
        <f t="shared" si="0"/>
        <v>0</v>
      </c>
      <c r="AA32" s="47">
        <f t="shared" ref="AA32:AC32" si="2">SUM(AA20:AA31)</f>
        <v>0</v>
      </c>
      <c r="AB32" s="47">
        <f t="shared" ref="AB32" si="3">SUM(AB20:AB31)</f>
        <v>0</v>
      </c>
      <c r="AC32" s="47">
        <f t="shared" si="2"/>
        <v>0</v>
      </c>
      <c r="AD32" s="47">
        <f t="shared" ref="AD32" si="4">SUM(AD20:AD31)</f>
        <v>0</v>
      </c>
      <c r="AE32" s="47">
        <f t="shared" si="0"/>
        <v>0</v>
      </c>
      <c r="AF32" s="47">
        <f t="shared" si="0"/>
        <v>0</v>
      </c>
      <c r="AG32" s="47">
        <f t="shared" si="0"/>
        <v>0</v>
      </c>
      <c r="AH32" s="47">
        <f t="shared" si="0"/>
        <v>0</v>
      </c>
      <c r="AI32" s="48">
        <f t="shared" si="0"/>
        <v>0</v>
      </c>
    </row>
    <row r="33" spans="1:35" ht="17.25" thickBot="1" x14ac:dyDescent="0.35">
      <c r="A33" s="39" t="s">
        <v>11</v>
      </c>
      <c r="B33" s="49"/>
      <c r="C33" s="118"/>
      <c r="D33" s="118"/>
      <c r="E33" s="69">
        <f>ROUNDUP(E32/2,0)</f>
        <v>0</v>
      </c>
      <c r="F33" s="70">
        <f>ROUNDUP(F32/2,0)</f>
        <v>0</v>
      </c>
      <c r="G33" s="70">
        <f>ROUNDUP(G32/2,0)</f>
        <v>0</v>
      </c>
      <c r="H33" s="70">
        <f>ROUNDUP(H32/4,0)</f>
        <v>0</v>
      </c>
      <c r="I33" s="70">
        <f t="shared" ref="I33:W33" si="5">ROUNDUP(I32/4,0)</f>
        <v>0</v>
      </c>
      <c r="J33" s="70">
        <f>ROUNDUP(J32/2,0)</f>
        <v>0</v>
      </c>
      <c r="K33" s="70">
        <f>ROUNDUP(K32/4,0)</f>
        <v>0</v>
      </c>
      <c r="L33" s="70">
        <f>ROUNDUP(L32/4,0)</f>
        <v>0</v>
      </c>
      <c r="M33" s="70">
        <f>ROUNDUP(M32/2,0)</f>
        <v>0</v>
      </c>
      <c r="N33" s="70">
        <f>ROUNDUP(N32/4,0)</f>
        <v>0</v>
      </c>
      <c r="O33" s="70">
        <f>ROUNDUP(O32/4,0)</f>
        <v>0</v>
      </c>
      <c r="P33" s="70"/>
      <c r="Q33" s="70"/>
      <c r="R33" s="70"/>
      <c r="S33" s="70">
        <f>ROUNDUP(S32/8,0)</f>
        <v>0</v>
      </c>
      <c r="T33" s="70">
        <f t="shared" ref="T33:U33" si="6">ROUNDUP(T32/8,0)</f>
        <v>0</v>
      </c>
      <c r="U33" s="70">
        <f t="shared" si="6"/>
        <v>0</v>
      </c>
      <c r="V33" s="70">
        <f>ROUNDUP(V32/8,0)</f>
        <v>0</v>
      </c>
      <c r="W33" s="70">
        <f t="shared" si="5"/>
        <v>0</v>
      </c>
      <c r="X33" s="70">
        <f>ROUNDUP(X32/8,0)</f>
        <v>0</v>
      </c>
      <c r="Y33" s="70">
        <f>ROUNDUP(Y32/4,0)</f>
        <v>0</v>
      </c>
      <c r="Z33" s="70">
        <f>Z32</f>
        <v>0</v>
      </c>
      <c r="AA33" s="70">
        <f>AA32</f>
        <v>0</v>
      </c>
      <c r="AB33" s="70">
        <f>AB32</f>
        <v>0</v>
      </c>
      <c r="AC33" s="70"/>
      <c r="AD33" s="70">
        <f t="shared" ref="AD33:AI33" si="7">AD32</f>
        <v>0</v>
      </c>
      <c r="AE33" s="70">
        <f t="shared" si="7"/>
        <v>0</v>
      </c>
      <c r="AF33" s="70">
        <f t="shared" si="7"/>
        <v>0</v>
      </c>
      <c r="AG33" s="70">
        <f t="shared" si="7"/>
        <v>0</v>
      </c>
      <c r="AH33" s="70">
        <f t="shared" si="7"/>
        <v>0</v>
      </c>
      <c r="AI33" s="71">
        <f t="shared" si="7"/>
        <v>0</v>
      </c>
    </row>
    <row r="34" spans="1:35" ht="17.25" thickBot="1" x14ac:dyDescent="0.35">
      <c r="A34" s="39" t="s">
        <v>92</v>
      </c>
      <c r="B34" s="49"/>
      <c r="C34" s="67"/>
      <c r="D34" s="67"/>
      <c r="E34" s="64">
        <f>E17*E33</f>
        <v>0</v>
      </c>
      <c r="F34" s="65">
        <f t="shared" ref="F34:AI34" si="8">F17*F33</f>
        <v>0</v>
      </c>
      <c r="G34" s="65">
        <f t="shared" si="8"/>
        <v>0</v>
      </c>
      <c r="H34" s="65">
        <f t="shared" si="8"/>
        <v>0</v>
      </c>
      <c r="I34" s="65">
        <f t="shared" si="8"/>
        <v>0</v>
      </c>
      <c r="J34" s="65">
        <f t="shared" si="8"/>
        <v>0</v>
      </c>
      <c r="K34" s="65">
        <f t="shared" ref="K34:M34" si="9">K17*K33</f>
        <v>0</v>
      </c>
      <c r="L34" s="65">
        <f t="shared" si="9"/>
        <v>0</v>
      </c>
      <c r="M34" s="65">
        <f t="shared" si="9"/>
        <v>0</v>
      </c>
      <c r="N34" s="65">
        <f t="shared" si="8"/>
        <v>0</v>
      </c>
      <c r="O34" s="65">
        <f t="shared" si="8"/>
        <v>0</v>
      </c>
      <c r="P34" s="65"/>
      <c r="Q34" s="65"/>
      <c r="R34" s="65"/>
      <c r="S34" s="65">
        <f t="shared" si="8"/>
        <v>0</v>
      </c>
      <c r="T34" s="65">
        <f t="shared" si="8"/>
        <v>0</v>
      </c>
      <c r="U34" s="65">
        <f t="shared" si="8"/>
        <v>0</v>
      </c>
      <c r="V34" s="65">
        <f t="shared" si="8"/>
        <v>0</v>
      </c>
      <c r="W34" s="65">
        <f t="shared" si="8"/>
        <v>0</v>
      </c>
      <c r="X34" s="65">
        <f t="shared" si="8"/>
        <v>0</v>
      </c>
      <c r="Y34" s="65">
        <f t="shared" si="8"/>
        <v>0</v>
      </c>
      <c r="Z34" s="65">
        <f t="shared" si="8"/>
        <v>0</v>
      </c>
      <c r="AA34" s="65">
        <f>AA17*AA33</f>
        <v>0</v>
      </c>
      <c r="AB34" s="65">
        <f t="shared" ref="AB34" si="10">AB17*AB33</f>
        <v>0</v>
      </c>
      <c r="AC34" s="65"/>
      <c r="AD34" s="65">
        <f t="shared" si="8"/>
        <v>0</v>
      </c>
      <c r="AE34" s="65">
        <f t="shared" si="8"/>
        <v>0</v>
      </c>
      <c r="AF34" s="65">
        <f t="shared" si="8"/>
        <v>0</v>
      </c>
      <c r="AG34" s="65">
        <f t="shared" si="8"/>
        <v>0</v>
      </c>
      <c r="AH34" s="65">
        <f t="shared" si="8"/>
        <v>0</v>
      </c>
      <c r="AI34" s="66">
        <f t="shared" si="8"/>
        <v>0</v>
      </c>
    </row>
    <row r="35" spans="1:35" ht="18" thickBot="1" x14ac:dyDescent="0.35">
      <c r="A35" s="18" t="s">
        <v>28</v>
      </c>
      <c r="B35" s="3"/>
      <c r="C35" s="3"/>
      <c r="D35" s="3"/>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row>
    <row r="36" spans="1:35" x14ac:dyDescent="0.3">
      <c r="A36" s="32"/>
      <c r="B36" s="33"/>
      <c r="C36" s="120"/>
      <c r="D36" s="120"/>
      <c r="E36" s="68"/>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1"/>
    </row>
    <row r="37" spans="1:35" x14ac:dyDescent="0.3">
      <c r="A37" s="34"/>
      <c r="B37" s="35"/>
      <c r="C37" s="36"/>
      <c r="D37" s="36"/>
      <c r="E37" s="22"/>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4"/>
    </row>
    <row r="38" spans="1:35" x14ac:dyDescent="0.3">
      <c r="A38" s="32"/>
      <c r="B38" s="33"/>
      <c r="C38" s="37"/>
      <c r="D38" s="37"/>
      <c r="E38" s="25"/>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7"/>
    </row>
    <row r="39" spans="1:35" x14ac:dyDescent="0.3">
      <c r="A39" s="34"/>
      <c r="B39" s="35"/>
      <c r="C39" s="36"/>
      <c r="D39" s="36"/>
      <c r="E39" s="22"/>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4"/>
    </row>
    <row r="40" spans="1:35" x14ac:dyDescent="0.3">
      <c r="A40" s="32"/>
      <c r="B40" s="33"/>
      <c r="C40" s="37"/>
      <c r="D40" s="37"/>
      <c r="E40" s="25"/>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7"/>
    </row>
    <row r="41" spans="1:35" x14ac:dyDescent="0.3">
      <c r="A41" s="34"/>
      <c r="B41" s="35"/>
      <c r="C41" s="72"/>
      <c r="D41" s="72"/>
      <c r="E41" s="22"/>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4"/>
    </row>
    <row r="42" spans="1:35" x14ac:dyDescent="0.3">
      <c r="A42" s="32"/>
      <c r="B42" s="33"/>
      <c r="C42" s="73"/>
      <c r="D42" s="73"/>
      <c r="E42" s="25"/>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7"/>
    </row>
    <row r="43" spans="1:35" x14ac:dyDescent="0.3">
      <c r="A43" s="34"/>
      <c r="B43" s="35"/>
      <c r="C43" s="72"/>
      <c r="D43" s="72"/>
      <c r="E43" s="22"/>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4"/>
    </row>
    <row r="44" spans="1:35" x14ac:dyDescent="0.3">
      <c r="A44" s="32"/>
      <c r="B44" s="33"/>
      <c r="C44" s="73"/>
      <c r="D44" s="73"/>
      <c r="E44" s="25"/>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7"/>
    </row>
    <row r="45" spans="1:35" x14ac:dyDescent="0.3">
      <c r="A45" s="34"/>
      <c r="B45" s="35"/>
      <c r="C45" s="36"/>
      <c r="D45" s="36"/>
      <c r="E45" s="22"/>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4"/>
    </row>
    <row r="46" spans="1:35" x14ac:dyDescent="0.3">
      <c r="A46" s="32"/>
      <c r="B46" s="33"/>
      <c r="C46" s="37"/>
      <c r="D46" s="37"/>
      <c r="E46" s="25"/>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7"/>
    </row>
    <row r="47" spans="1:35" ht="17.25" thickBot="1" x14ac:dyDescent="0.35">
      <c r="A47" s="34"/>
      <c r="B47" s="35"/>
      <c r="C47" s="119"/>
      <c r="D47" s="119"/>
      <c r="E47" s="28"/>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0"/>
    </row>
    <row r="48" spans="1:35" ht="17.25" thickBot="1" x14ac:dyDescent="0.35">
      <c r="A48" s="43" t="s">
        <v>8</v>
      </c>
      <c r="B48" s="44"/>
      <c r="C48" s="45"/>
      <c r="D48" s="45"/>
      <c r="E48" s="46">
        <f t="shared" ref="E48:AI48" si="11">SUM(E36:E47)</f>
        <v>0</v>
      </c>
      <c r="F48" s="47">
        <f t="shared" si="11"/>
        <v>0</v>
      </c>
      <c r="G48" s="47">
        <f t="shared" si="11"/>
        <v>0</v>
      </c>
      <c r="H48" s="47">
        <f t="shared" si="11"/>
        <v>0</v>
      </c>
      <c r="I48" s="47">
        <f t="shared" si="11"/>
        <v>0</v>
      </c>
      <c r="J48" s="47">
        <f t="shared" si="11"/>
        <v>0</v>
      </c>
      <c r="K48" s="47">
        <f t="shared" ref="K48:M48" si="12">SUM(K36:K47)</f>
        <v>0</v>
      </c>
      <c r="L48" s="47">
        <f t="shared" si="12"/>
        <v>0</v>
      </c>
      <c r="M48" s="47">
        <f t="shared" si="12"/>
        <v>0</v>
      </c>
      <c r="N48" s="47">
        <f t="shared" si="11"/>
        <v>0</v>
      </c>
      <c r="O48" s="47">
        <f t="shared" si="11"/>
        <v>0</v>
      </c>
      <c r="P48" s="47">
        <f t="shared" si="11"/>
        <v>0</v>
      </c>
      <c r="Q48" s="47">
        <f t="shared" si="11"/>
        <v>0</v>
      </c>
      <c r="R48" s="47">
        <f t="shared" si="11"/>
        <v>0</v>
      </c>
      <c r="S48" s="47">
        <f t="shared" si="11"/>
        <v>0</v>
      </c>
      <c r="T48" s="47">
        <f t="shared" si="11"/>
        <v>0</v>
      </c>
      <c r="U48" s="47">
        <f t="shared" si="11"/>
        <v>0</v>
      </c>
      <c r="V48" s="47">
        <f t="shared" si="11"/>
        <v>0</v>
      </c>
      <c r="W48" s="47">
        <f t="shared" si="11"/>
        <v>0</v>
      </c>
      <c r="X48" s="47">
        <f t="shared" si="11"/>
        <v>0</v>
      </c>
      <c r="Y48" s="47">
        <f t="shared" si="11"/>
        <v>0</v>
      </c>
      <c r="Z48" s="47">
        <f t="shared" si="11"/>
        <v>0</v>
      </c>
      <c r="AA48" s="47">
        <f t="shared" ref="AA48:AC48" si="13">SUM(AA36:AA47)</f>
        <v>0</v>
      </c>
      <c r="AB48" s="47">
        <f t="shared" ref="AB48" si="14">SUM(AB36:AB47)</f>
        <v>0</v>
      </c>
      <c r="AC48" s="47">
        <f t="shared" si="13"/>
        <v>0</v>
      </c>
      <c r="AD48" s="47">
        <f t="shared" ref="AD48" si="15">SUM(AD36:AD47)</f>
        <v>0</v>
      </c>
      <c r="AE48" s="47">
        <f t="shared" si="11"/>
        <v>0</v>
      </c>
      <c r="AF48" s="47">
        <f t="shared" si="11"/>
        <v>0</v>
      </c>
      <c r="AG48" s="47">
        <f t="shared" si="11"/>
        <v>0</v>
      </c>
      <c r="AH48" s="47">
        <f t="shared" si="11"/>
        <v>0</v>
      </c>
      <c r="AI48" s="48">
        <f t="shared" si="11"/>
        <v>0</v>
      </c>
    </row>
    <row r="49" spans="1:37" ht="17.25" thickBot="1" x14ac:dyDescent="0.35">
      <c r="A49" s="39" t="s">
        <v>11</v>
      </c>
      <c r="B49" s="49"/>
      <c r="C49" s="118"/>
      <c r="D49" s="118"/>
      <c r="E49" s="69">
        <f>ROUNDUP(E48/2,0)</f>
        <v>0</v>
      </c>
      <c r="F49" s="70">
        <f>ROUNDUP(F48/2,0)</f>
        <v>0</v>
      </c>
      <c r="G49" s="70">
        <f>ROUNDUP(G48/2,0)</f>
        <v>0</v>
      </c>
      <c r="H49" s="70">
        <f>ROUNDUP(H48/4,0)</f>
        <v>0</v>
      </c>
      <c r="I49" s="70">
        <f t="shared" ref="I49:W49" si="16">ROUNDUP(I48/4,0)</f>
        <v>0</v>
      </c>
      <c r="J49" s="70">
        <f>ROUNDUP(J48/2,0)</f>
        <v>0</v>
      </c>
      <c r="K49" s="70">
        <f>ROUNDUP(K48/4,0)</f>
        <v>0</v>
      </c>
      <c r="L49" s="70">
        <f>ROUNDUP(L48/4,0)</f>
        <v>0</v>
      </c>
      <c r="M49" s="70">
        <f>ROUNDUP(M48/2,0)</f>
        <v>0</v>
      </c>
      <c r="N49" s="70">
        <f>ROUNDUP(N48/4,0)</f>
        <v>0</v>
      </c>
      <c r="O49" s="70">
        <f>ROUNDUP(O48/4,0)</f>
        <v>0</v>
      </c>
      <c r="P49" s="70"/>
      <c r="Q49" s="70"/>
      <c r="R49" s="70"/>
      <c r="S49" s="70">
        <f>ROUNDUP(S48/8,0)</f>
        <v>0</v>
      </c>
      <c r="T49" s="70">
        <f t="shared" ref="T49:U49" si="17">ROUNDUP(T48/8,0)</f>
        <v>0</v>
      </c>
      <c r="U49" s="70">
        <f t="shared" si="17"/>
        <v>0</v>
      </c>
      <c r="V49" s="70">
        <f>ROUNDUP(V48/8,0)</f>
        <v>0</v>
      </c>
      <c r="W49" s="70">
        <f t="shared" si="16"/>
        <v>0</v>
      </c>
      <c r="X49" s="70">
        <f>ROUNDUP(X48/8,0)</f>
        <v>0</v>
      </c>
      <c r="Y49" s="70">
        <f>Y48</f>
        <v>0</v>
      </c>
      <c r="Z49" s="70">
        <f>Z48</f>
        <v>0</v>
      </c>
      <c r="AA49" s="70">
        <f>AA48</f>
        <v>0</v>
      </c>
      <c r="AB49" s="70">
        <f>AB48</f>
        <v>0</v>
      </c>
      <c r="AC49" s="70"/>
      <c r="AD49" s="70">
        <f t="shared" ref="AD49:AI49" si="18">AD48</f>
        <v>0</v>
      </c>
      <c r="AE49" s="70">
        <f t="shared" si="18"/>
        <v>0</v>
      </c>
      <c r="AF49" s="70">
        <f t="shared" si="18"/>
        <v>0</v>
      </c>
      <c r="AG49" s="70">
        <f t="shared" si="18"/>
        <v>0</v>
      </c>
      <c r="AH49" s="70">
        <f t="shared" si="18"/>
        <v>0</v>
      </c>
      <c r="AI49" s="71">
        <f t="shared" si="18"/>
        <v>0</v>
      </c>
    </row>
    <row r="50" spans="1:37" ht="17.25" thickBot="1" x14ac:dyDescent="0.35">
      <c r="A50" s="39" t="s">
        <v>94</v>
      </c>
      <c r="B50" s="39"/>
      <c r="C50" s="39"/>
      <c r="D50" s="39"/>
      <c r="E50" s="64">
        <f>E17*E49</f>
        <v>0</v>
      </c>
      <c r="F50" s="64">
        <f t="shared" ref="F50:AI50" si="19">F17*F49</f>
        <v>0</v>
      </c>
      <c r="G50" s="64">
        <f t="shared" si="19"/>
        <v>0</v>
      </c>
      <c r="H50" s="64">
        <f t="shared" si="19"/>
        <v>0</v>
      </c>
      <c r="I50" s="64">
        <f t="shared" si="19"/>
        <v>0</v>
      </c>
      <c r="J50" s="64">
        <f t="shared" si="19"/>
        <v>0</v>
      </c>
      <c r="K50" s="64">
        <f t="shared" ref="K50:M50" si="20">K17*K49</f>
        <v>0</v>
      </c>
      <c r="L50" s="64">
        <f t="shared" si="20"/>
        <v>0</v>
      </c>
      <c r="M50" s="64">
        <f t="shared" si="20"/>
        <v>0</v>
      </c>
      <c r="N50" s="64">
        <f t="shared" si="19"/>
        <v>0</v>
      </c>
      <c r="O50" s="64">
        <f t="shared" si="19"/>
        <v>0</v>
      </c>
      <c r="P50" s="64"/>
      <c r="Q50" s="64"/>
      <c r="R50" s="64"/>
      <c r="S50" s="64">
        <f t="shared" si="19"/>
        <v>0</v>
      </c>
      <c r="T50" s="64">
        <f t="shared" si="19"/>
        <v>0</v>
      </c>
      <c r="U50" s="64">
        <f t="shared" si="19"/>
        <v>0</v>
      </c>
      <c r="V50" s="64">
        <f t="shared" si="19"/>
        <v>0</v>
      </c>
      <c r="W50" s="64">
        <f t="shared" si="19"/>
        <v>0</v>
      </c>
      <c r="X50" s="64">
        <f t="shared" si="19"/>
        <v>0</v>
      </c>
      <c r="Y50" s="64">
        <f t="shared" si="19"/>
        <v>0</v>
      </c>
      <c r="Z50" s="64">
        <f t="shared" si="19"/>
        <v>0</v>
      </c>
      <c r="AA50" s="64">
        <f t="shared" ref="AA50" si="21">AA17*AA49</f>
        <v>0</v>
      </c>
      <c r="AB50" s="64">
        <f t="shared" ref="AB50" si="22">AB17*AB49</f>
        <v>0</v>
      </c>
      <c r="AC50" s="64"/>
      <c r="AD50" s="64">
        <f t="shared" si="19"/>
        <v>0</v>
      </c>
      <c r="AE50" s="64">
        <f t="shared" si="19"/>
        <v>0</v>
      </c>
      <c r="AF50" s="64">
        <f t="shared" si="19"/>
        <v>0</v>
      </c>
      <c r="AG50" s="64">
        <f t="shared" si="19"/>
        <v>0</v>
      </c>
      <c r="AH50" s="64">
        <f t="shared" si="19"/>
        <v>0</v>
      </c>
      <c r="AI50" s="64">
        <f t="shared" si="19"/>
        <v>0</v>
      </c>
    </row>
    <row r="51" spans="1:37" ht="63" customHeight="1" x14ac:dyDescent="0.3">
      <c r="A51" s="39"/>
      <c r="B51" s="39"/>
      <c r="C51" s="50" t="s">
        <v>12</v>
      </c>
      <c r="D51" s="39"/>
      <c r="E51" s="81" t="s">
        <v>13</v>
      </c>
      <c r="F51" s="81" t="s">
        <v>14</v>
      </c>
      <c r="G51" s="81" t="s">
        <v>88</v>
      </c>
      <c r="H51" s="82" t="s">
        <v>15</v>
      </c>
      <c r="I51" s="82" t="s">
        <v>16</v>
      </c>
      <c r="J51" s="82" t="s">
        <v>17</v>
      </c>
      <c r="K51" s="82" t="s">
        <v>97</v>
      </c>
      <c r="L51" s="82" t="s">
        <v>98</v>
      </c>
      <c r="M51" s="82" t="s">
        <v>210</v>
      </c>
      <c r="N51" s="83" t="s">
        <v>29</v>
      </c>
      <c r="O51" s="83" t="s">
        <v>30</v>
      </c>
      <c r="P51" s="83" t="s">
        <v>56</v>
      </c>
      <c r="Q51" s="83" t="s">
        <v>86</v>
      </c>
      <c r="R51" s="83" t="s">
        <v>57</v>
      </c>
      <c r="S51" s="78" t="s">
        <v>25</v>
      </c>
      <c r="T51" s="78" t="s">
        <v>26</v>
      </c>
      <c r="U51" s="78" t="s">
        <v>18</v>
      </c>
      <c r="V51" s="85" t="s">
        <v>19</v>
      </c>
      <c r="W51" s="85" t="s">
        <v>35</v>
      </c>
      <c r="X51" s="85" t="s">
        <v>36</v>
      </c>
      <c r="Y51" s="77" t="s">
        <v>149</v>
      </c>
      <c r="Z51" s="77" t="s">
        <v>138</v>
      </c>
      <c r="AA51" s="77" t="s">
        <v>140</v>
      </c>
      <c r="AB51" s="77" t="s">
        <v>142</v>
      </c>
      <c r="AC51" s="77" t="s">
        <v>143</v>
      </c>
      <c r="AD51" s="77" t="s">
        <v>213</v>
      </c>
      <c r="AE51" s="84" t="s">
        <v>20</v>
      </c>
      <c r="AF51" s="84" t="s">
        <v>95</v>
      </c>
      <c r="AG51" s="84" t="s">
        <v>23</v>
      </c>
      <c r="AH51" s="84" t="s">
        <v>24</v>
      </c>
      <c r="AI51" s="84" t="s">
        <v>21</v>
      </c>
    </row>
    <row r="52" spans="1:37" x14ac:dyDescent="0.3">
      <c r="A52" s="39"/>
      <c r="B52" s="39"/>
      <c r="C52" s="51" t="s">
        <v>41</v>
      </c>
      <c r="D52" s="52"/>
      <c r="E52" s="52">
        <f>E49+E33</f>
        <v>0</v>
      </c>
      <c r="F52" s="52">
        <f t="shared" ref="F52:AI52" si="23">F49+F33</f>
        <v>0</v>
      </c>
      <c r="G52" s="52">
        <f t="shared" si="23"/>
        <v>0</v>
      </c>
      <c r="H52" s="52">
        <f t="shared" si="23"/>
        <v>0</v>
      </c>
      <c r="I52" s="52">
        <f t="shared" si="23"/>
        <v>0</v>
      </c>
      <c r="J52" s="52">
        <f t="shared" si="23"/>
        <v>0</v>
      </c>
      <c r="K52" s="52">
        <f t="shared" ref="K52:M52" si="24">K49+K33</f>
        <v>0</v>
      </c>
      <c r="L52" s="52">
        <f t="shared" si="24"/>
        <v>0</v>
      </c>
      <c r="M52" s="52">
        <f t="shared" si="24"/>
        <v>0</v>
      </c>
      <c r="N52" s="52">
        <f t="shared" si="23"/>
        <v>0</v>
      </c>
      <c r="O52" s="52">
        <f t="shared" si="23"/>
        <v>0</v>
      </c>
      <c r="P52" s="52">
        <f>P48+P32</f>
        <v>0</v>
      </c>
      <c r="Q52" s="52">
        <f>Q48+Q32</f>
        <v>0</v>
      </c>
      <c r="R52" s="52">
        <f>R48+R32</f>
        <v>0</v>
      </c>
      <c r="S52" s="52">
        <f t="shared" si="23"/>
        <v>0</v>
      </c>
      <c r="T52" s="52">
        <f t="shared" si="23"/>
        <v>0</v>
      </c>
      <c r="U52" s="52">
        <f t="shared" si="23"/>
        <v>0</v>
      </c>
      <c r="V52" s="52">
        <f t="shared" si="23"/>
        <v>0</v>
      </c>
      <c r="W52" s="52">
        <f t="shared" si="23"/>
        <v>0</v>
      </c>
      <c r="X52" s="52">
        <f t="shared" si="23"/>
        <v>0</v>
      </c>
      <c r="Y52" s="52">
        <f t="shared" si="23"/>
        <v>0</v>
      </c>
      <c r="Z52" s="52">
        <f t="shared" si="23"/>
        <v>0</v>
      </c>
      <c r="AA52" s="52">
        <f t="shared" ref="AA52" si="25">AA49+AA33</f>
        <v>0</v>
      </c>
      <c r="AB52" s="52">
        <f t="shared" ref="AB52" si="26">AB49+AB33</f>
        <v>0</v>
      </c>
      <c r="AC52" s="52">
        <f>AC32+AC48</f>
        <v>0</v>
      </c>
      <c r="AD52" s="52">
        <f>AD32+AD48</f>
        <v>0</v>
      </c>
      <c r="AE52" s="52">
        <f t="shared" si="23"/>
        <v>0</v>
      </c>
      <c r="AF52" s="52">
        <f t="shared" si="23"/>
        <v>0</v>
      </c>
      <c r="AG52" s="52">
        <f t="shared" si="23"/>
        <v>0</v>
      </c>
      <c r="AH52" s="52">
        <f t="shared" si="23"/>
        <v>0</v>
      </c>
      <c r="AI52" s="52">
        <f t="shared" si="23"/>
        <v>0</v>
      </c>
      <c r="AK52" s="31"/>
    </row>
    <row r="53" spans="1:37" x14ac:dyDescent="0.3">
      <c r="A53" s="39"/>
      <c r="B53" s="39"/>
      <c r="C53" s="39" t="s">
        <v>43</v>
      </c>
      <c r="D53" s="39"/>
      <c r="E53" s="53">
        <f>E17*E52</f>
        <v>0</v>
      </c>
      <c r="F53" s="53">
        <f t="shared" ref="F53:AI53" si="27">F17*F52</f>
        <v>0</v>
      </c>
      <c r="G53" s="53">
        <f t="shared" si="27"/>
        <v>0</v>
      </c>
      <c r="H53" s="53">
        <f t="shared" si="27"/>
        <v>0</v>
      </c>
      <c r="I53" s="53">
        <f t="shared" si="27"/>
        <v>0</v>
      </c>
      <c r="J53" s="53">
        <f t="shared" si="27"/>
        <v>0</v>
      </c>
      <c r="K53" s="53">
        <f t="shared" ref="K53:M53" si="28">K17*K52</f>
        <v>0</v>
      </c>
      <c r="L53" s="53">
        <f t="shared" si="28"/>
        <v>0</v>
      </c>
      <c r="M53" s="53">
        <f t="shared" si="28"/>
        <v>0</v>
      </c>
      <c r="N53" s="53">
        <f t="shared" si="27"/>
        <v>0</v>
      </c>
      <c r="O53" s="53">
        <f t="shared" si="27"/>
        <v>0</v>
      </c>
      <c r="P53" s="53"/>
      <c r="Q53" s="53"/>
      <c r="R53" s="53"/>
      <c r="S53" s="53">
        <f t="shared" si="27"/>
        <v>0</v>
      </c>
      <c r="T53" s="53">
        <f t="shared" si="27"/>
        <v>0</v>
      </c>
      <c r="U53" s="53">
        <f t="shared" si="27"/>
        <v>0</v>
      </c>
      <c r="V53" s="53">
        <f t="shared" si="27"/>
        <v>0</v>
      </c>
      <c r="W53" s="53">
        <f t="shared" si="27"/>
        <v>0</v>
      </c>
      <c r="X53" s="53">
        <f t="shared" si="27"/>
        <v>0</v>
      </c>
      <c r="Y53" s="53">
        <f t="shared" si="27"/>
        <v>0</v>
      </c>
      <c r="Z53" s="53">
        <f t="shared" si="27"/>
        <v>0</v>
      </c>
      <c r="AA53" s="53">
        <f t="shared" ref="AA53" si="29">AA17*AA52</f>
        <v>0</v>
      </c>
      <c r="AB53" s="53">
        <f t="shared" ref="AB53:AD53" si="30">AB17*AB52</f>
        <v>0</v>
      </c>
      <c r="AC53" s="53"/>
      <c r="AD53" s="53">
        <f t="shared" si="30"/>
        <v>0</v>
      </c>
      <c r="AE53" s="53">
        <f t="shared" si="27"/>
        <v>0</v>
      </c>
      <c r="AF53" s="53">
        <f t="shared" si="27"/>
        <v>0</v>
      </c>
      <c r="AG53" s="53">
        <f t="shared" si="27"/>
        <v>0</v>
      </c>
      <c r="AH53" s="53">
        <f t="shared" si="27"/>
        <v>0</v>
      </c>
      <c r="AI53" s="53">
        <f t="shared" si="27"/>
        <v>0</v>
      </c>
      <c r="AK53" s="31"/>
    </row>
    <row r="54" spans="1:37" x14ac:dyDescent="0.3">
      <c r="A54" s="39"/>
      <c r="B54" s="39"/>
      <c r="C54" s="54" t="s">
        <v>9</v>
      </c>
      <c r="D54" s="54"/>
      <c r="E54" s="55">
        <f>Produktliste!F23</f>
        <v>216</v>
      </c>
      <c r="F54" s="55">
        <f>Produktliste!F24</f>
        <v>216</v>
      </c>
      <c r="G54" s="55">
        <f>Produktliste!F25</f>
        <v>222</v>
      </c>
      <c r="H54" s="55">
        <f>Produktliste!F27</f>
        <v>216</v>
      </c>
      <c r="I54" s="55">
        <f>Produktliste!F28</f>
        <v>255</v>
      </c>
      <c r="J54" s="55">
        <f>Produktliste!F29</f>
        <v>255</v>
      </c>
      <c r="K54" s="55">
        <f>Produktliste!F30</f>
        <v>312</v>
      </c>
      <c r="L54" s="55">
        <f>Produktliste!F31</f>
        <v>369</v>
      </c>
      <c r="M54" s="55">
        <f>Produktliste!F32</f>
        <v>423</v>
      </c>
      <c r="N54" s="55">
        <f>Produktliste!F34</f>
        <v>279</v>
      </c>
      <c r="O54" s="55">
        <f>Produktliste!F35</f>
        <v>306</v>
      </c>
      <c r="P54" s="55">
        <f>Produktliste!F37</f>
        <v>93</v>
      </c>
      <c r="Q54" s="55">
        <f>Produktliste!F38</f>
        <v>150</v>
      </c>
      <c r="R54" s="55">
        <f>Produktliste!F39</f>
        <v>33</v>
      </c>
      <c r="S54" s="55">
        <f>Produktliste!F41</f>
        <v>222</v>
      </c>
      <c r="T54" s="55">
        <f>Produktliste!F42</f>
        <v>222</v>
      </c>
      <c r="U54" s="55">
        <f>Produktliste!F43</f>
        <v>222</v>
      </c>
      <c r="V54" s="55">
        <f>Produktliste!F45</f>
        <v>273</v>
      </c>
      <c r="W54" s="55">
        <f>Produktliste!F46</f>
        <v>255</v>
      </c>
      <c r="X54" s="55">
        <f>Produktliste!F47</f>
        <v>363</v>
      </c>
      <c r="Y54" s="55">
        <f>Produktliste!F49</f>
        <v>660</v>
      </c>
      <c r="Z54" s="55">
        <f>Produktliste!F50</f>
        <v>288</v>
      </c>
      <c r="AA54" s="55">
        <f>Produktliste!F51</f>
        <v>72</v>
      </c>
      <c r="AB54" s="55">
        <f>Produktliste!F52</f>
        <v>72</v>
      </c>
      <c r="AC54" s="55">
        <f>Produktliste!F53</f>
        <v>21</v>
      </c>
      <c r="AD54" s="55">
        <f>Produktliste!F54</f>
        <v>177</v>
      </c>
      <c r="AE54" s="55">
        <f>Produktliste!F20</f>
        <v>594</v>
      </c>
      <c r="AF54" s="55">
        <f>Produktliste!F21</f>
        <v>930</v>
      </c>
      <c r="AG54" s="55">
        <f>Produktliste!F56</f>
        <v>120</v>
      </c>
      <c r="AH54" s="55">
        <f>Produktliste!F57</f>
        <v>42</v>
      </c>
      <c r="AI54" s="55">
        <f>Produktliste!F58</f>
        <v>42</v>
      </c>
    </row>
    <row r="55" spans="1:37" x14ac:dyDescent="0.3">
      <c r="A55" s="39"/>
      <c r="B55" s="39"/>
      <c r="C55" s="50" t="s">
        <v>10</v>
      </c>
      <c r="D55" s="50"/>
      <c r="E55" s="56">
        <f>E54*E52</f>
        <v>0</v>
      </c>
      <c r="F55" s="56">
        <f t="shared" ref="F55:R55" si="31">F54*F52</f>
        <v>0</v>
      </c>
      <c r="G55" s="56">
        <f t="shared" si="31"/>
        <v>0</v>
      </c>
      <c r="H55" s="56">
        <f>H54*H52</f>
        <v>0</v>
      </c>
      <c r="I55" s="56">
        <f t="shared" si="31"/>
        <v>0</v>
      </c>
      <c r="J55" s="56">
        <f t="shared" si="31"/>
        <v>0</v>
      </c>
      <c r="K55" s="56">
        <f t="shared" ref="K55:M55" si="32">K54*K52</f>
        <v>0</v>
      </c>
      <c r="L55" s="56">
        <f t="shared" si="32"/>
        <v>0</v>
      </c>
      <c r="M55" s="56">
        <f t="shared" si="32"/>
        <v>0</v>
      </c>
      <c r="N55" s="56">
        <f t="shared" si="31"/>
        <v>0</v>
      </c>
      <c r="O55" s="56">
        <f t="shared" si="31"/>
        <v>0</v>
      </c>
      <c r="P55" s="56">
        <f t="shared" si="31"/>
        <v>0</v>
      </c>
      <c r="Q55" s="56">
        <f t="shared" si="31"/>
        <v>0</v>
      </c>
      <c r="R55" s="56">
        <f t="shared" si="31"/>
        <v>0</v>
      </c>
      <c r="S55" s="56">
        <f t="shared" ref="S55:AI55" si="33">S54*S52</f>
        <v>0</v>
      </c>
      <c r="T55" s="56">
        <f t="shared" si="33"/>
        <v>0</v>
      </c>
      <c r="U55" s="56">
        <f t="shared" si="33"/>
        <v>0</v>
      </c>
      <c r="V55" s="56">
        <f t="shared" si="33"/>
        <v>0</v>
      </c>
      <c r="W55" s="56">
        <f t="shared" si="33"/>
        <v>0</v>
      </c>
      <c r="X55" s="56">
        <f t="shared" si="33"/>
        <v>0</v>
      </c>
      <c r="Y55" s="56">
        <f t="shared" ref="Y55:AB55" si="34">Y54*Y52</f>
        <v>0</v>
      </c>
      <c r="Z55" s="56">
        <f t="shared" si="34"/>
        <v>0</v>
      </c>
      <c r="AA55" s="56">
        <f t="shared" si="34"/>
        <v>0</v>
      </c>
      <c r="AB55" s="56">
        <f t="shared" si="34"/>
        <v>0</v>
      </c>
      <c r="AC55" s="56">
        <f t="shared" si="33"/>
        <v>0</v>
      </c>
      <c r="AD55" s="56">
        <f t="shared" ref="AD55" si="35">AD54*AD52</f>
        <v>0</v>
      </c>
      <c r="AE55" s="56">
        <f t="shared" ref="AE55:AF55" si="36">AE54*AE52</f>
        <v>0</v>
      </c>
      <c r="AF55" s="56">
        <f t="shared" si="36"/>
        <v>0</v>
      </c>
      <c r="AG55" s="56">
        <f t="shared" si="33"/>
        <v>0</v>
      </c>
      <c r="AH55" s="56">
        <f t="shared" si="33"/>
        <v>0</v>
      </c>
      <c r="AI55" s="56">
        <f t="shared" si="33"/>
        <v>0</v>
      </c>
      <c r="AJ55" s="16"/>
    </row>
    <row r="56" spans="1:37" x14ac:dyDescent="0.3">
      <c r="A56" s="39"/>
      <c r="B56" s="39"/>
      <c r="C56" s="50"/>
      <c r="D56" s="50"/>
      <c r="E56" s="56"/>
      <c r="F56" s="56"/>
      <c r="G56" s="56"/>
      <c r="H56" s="56"/>
      <c r="I56" s="56"/>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16"/>
    </row>
    <row r="57" spans="1:37" ht="24.95" customHeight="1" x14ac:dyDescent="0.3">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row>
    <row r="58" spans="1:37" ht="24.95" customHeight="1" x14ac:dyDescent="0.3">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row>
    <row r="59" spans="1:37" ht="24.95" customHeight="1" x14ac:dyDescent="0.3">
      <c r="A59" s="16"/>
      <c r="B59" s="16"/>
      <c r="C59" s="16"/>
      <c r="D59" s="16"/>
      <c r="E59" s="16"/>
      <c r="F59" s="16"/>
      <c r="G59" s="16"/>
      <c r="H59" s="16"/>
      <c r="I59" s="16"/>
      <c r="J59" s="53"/>
      <c r="K59" s="53"/>
      <c r="L59" s="53"/>
      <c r="M59" s="53"/>
      <c r="N59" s="53"/>
      <c r="O59" s="16"/>
      <c r="P59" s="16"/>
      <c r="Q59" s="16"/>
      <c r="R59" s="16"/>
      <c r="S59" s="16"/>
      <c r="T59" s="16"/>
      <c r="U59" s="16"/>
      <c r="V59" s="16"/>
      <c r="W59" s="16"/>
      <c r="X59" s="16"/>
      <c r="Y59" s="16"/>
      <c r="Z59" s="16"/>
      <c r="AA59" s="16"/>
      <c r="AB59" s="16"/>
      <c r="AC59" s="16"/>
      <c r="AD59" s="16"/>
      <c r="AE59" s="16"/>
      <c r="AF59" s="16"/>
      <c r="AG59" s="16"/>
      <c r="AH59" s="16"/>
      <c r="AI59" s="16"/>
    </row>
    <row r="60" spans="1:37" ht="24.75" customHeight="1" x14ac:dyDescent="0.3">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row>
    <row r="61" spans="1:37" ht="7.5" hidden="1" customHeight="1" x14ac:dyDescent="0.3">
      <c r="A61" s="39"/>
      <c r="B61" s="39"/>
      <c r="C61" s="39"/>
      <c r="D61" s="39"/>
      <c r="E61" s="39"/>
      <c r="F61" s="39"/>
      <c r="G61" s="39"/>
      <c r="H61" s="39"/>
      <c r="I61" s="39"/>
    </row>
    <row r="62" spans="1:37" ht="32.25" customHeight="1" x14ac:dyDescent="0.45">
      <c r="A62" s="57" t="s">
        <v>44</v>
      </c>
      <c r="B62" s="57"/>
      <c r="C62" s="58">
        <f>SUM(E53:AI53)</f>
        <v>0</v>
      </c>
      <c r="D62" s="59">
        <f>C62*17.5</f>
        <v>0</v>
      </c>
      <c r="E62" s="59" t="s">
        <v>45</v>
      </c>
      <c r="F62" s="123" t="s">
        <v>91</v>
      </c>
      <c r="G62" s="123"/>
      <c r="H62" s="63">
        <f>SUM(E34:AI34)</f>
        <v>0</v>
      </c>
      <c r="I62" s="124">
        <f>H62*17.5</f>
        <v>0</v>
      </c>
      <c r="J62" s="124"/>
      <c r="K62" s="59" t="s">
        <v>45</v>
      </c>
      <c r="L62" s="74"/>
      <c r="M62" s="86"/>
      <c r="N62" s="59"/>
      <c r="O62" s="123" t="s">
        <v>93</v>
      </c>
      <c r="P62" s="123"/>
      <c r="Q62" s="63">
        <f>SUM(E50:AI50)</f>
        <v>0</v>
      </c>
      <c r="R62" s="124">
        <f>Q62*17.5</f>
        <v>0</v>
      </c>
      <c r="S62" s="124"/>
      <c r="T62" s="59" t="s">
        <v>45</v>
      </c>
      <c r="U62" s="80" t="s">
        <v>181</v>
      </c>
      <c r="V62" s="60"/>
      <c r="W62" s="60"/>
      <c r="X62" s="60"/>
      <c r="Y62" s="60"/>
      <c r="Z62" s="60"/>
      <c r="AA62" s="60"/>
      <c r="AB62" s="60"/>
      <c r="AC62" s="60"/>
      <c r="AD62" s="60"/>
      <c r="AE62" s="60"/>
      <c r="AF62" s="60"/>
      <c r="AG62" s="62"/>
      <c r="AH62" s="122">
        <f>SUM(E55:AI55)</f>
        <v>0</v>
      </c>
      <c r="AI62" s="122"/>
    </row>
    <row r="63" spans="1:37" ht="9.75" customHeight="1" x14ac:dyDescent="0.3">
      <c r="B63" s="12"/>
    </row>
    <row r="64" spans="1:37" ht="8.25" customHeight="1" x14ac:dyDescent="0.3">
      <c r="A64" s="8"/>
      <c r="B64" s="8"/>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row>
    <row r="65" spans="1:35" ht="41.25" customHeight="1" x14ac:dyDescent="0.35">
      <c r="A65" s="9" t="s">
        <v>6</v>
      </c>
      <c r="B65" s="8"/>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7"/>
    </row>
    <row r="66" spans="1:35" ht="8.25" customHeight="1" x14ac:dyDescent="0.3">
      <c r="A66" s="8"/>
      <c r="B66" s="8"/>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row>
    <row r="67" spans="1:35" x14ac:dyDescent="0.3">
      <c r="B67" s="12"/>
    </row>
    <row r="68" spans="1:35" x14ac:dyDescent="0.3">
      <c r="A68" s="8"/>
      <c r="B68" s="8"/>
      <c r="C68" s="8"/>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row>
    <row r="69" spans="1:35" ht="74.25" customHeight="1" x14ac:dyDescent="0.3">
      <c r="A69" s="13" t="s">
        <v>7</v>
      </c>
      <c r="B69" s="8"/>
      <c r="C69" s="8"/>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7"/>
    </row>
    <row r="70" spans="1:35" x14ac:dyDescent="0.3">
      <c r="A70" s="8"/>
      <c r="B70" s="8"/>
      <c r="C70" s="8"/>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row>
    <row r="71" spans="1:35" x14ac:dyDescent="0.3">
      <c r="B71" s="12"/>
    </row>
    <row r="72" spans="1:35" x14ac:dyDescent="0.3">
      <c r="B72" s="12"/>
    </row>
    <row r="73" spans="1:35" x14ac:dyDescent="0.3">
      <c r="B73" s="12"/>
    </row>
    <row r="74" spans="1:35" x14ac:dyDescent="0.3">
      <c r="B74" s="12"/>
    </row>
    <row r="75" spans="1:35" x14ac:dyDescent="0.3">
      <c r="B75" s="12"/>
    </row>
    <row r="76" spans="1:35" x14ac:dyDescent="0.3">
      <c r="B76" s="12"/>
    </row>
    <row r="77" spans="1:35" x14ac:dyDescent="0.3">
      <c r="B77" s="12"/>
    </row>
    <row r="78" spans="1:35" x14ac:dyDescent="0.3">
      <c r="B78" s="12"/>
    </row>
    <row r="79" spans="1:35" x14ac:dyDescent="0.3">
      <c r="B79" s="12"/>
    </row>
    <row r="80" spans="1:35" x14ac:dyDescent="0.3">
      <c r="B80" s="12"/>
    </row>
  </sheetData>
  <sheetProtection formatCells="0" formatColumns="0" formatRows="0" insertColumns="0" insertRows="0" insertHyperlinks="0" deleteColumns="0" deleteRows="0" sort="0" autoFilter="0" pivotTables="0"/>
  <mergeCells count="15">
    <mergeCell ref="D69:AH69"/>
    <mergeCell ref="C65:AH65"/>
    <mergeCell ref="AH62:AI62"/>
    <mergeCell ref="F62:G62"/>
    <mergeCell ref="O62:P62"/>
    <mergeCell ref="R62:S62"/>
    <mergeCell ref="I62:J62"/>
    <mergeCell ref="C12:AG12"/>
    <mergeCell ref="C14:AG14"/>
    <mergeCell ref="C49:D49"/>
    <mergeCell ref="C31:D31"/>
    <mergeCell ref="C20:D20"/>
    <mergeCell ref="C33:D33"/>
    <mergeCell ref="C36:D36"/>
    <mergeCell ref="C47:D47"/>
  </mergeCells>
  <phoneticPr fontId="19" type="noConversion"/>
  <hyperlinks>
    <hyperlink ref="AI7" r:id="rId1" xr:uid="{00000000-0004-0000-0000-000000000000}"/>
  </hyperlinks>
  <printOptions horizontalCentered="1" verticalCentered="1"/>
  <pageMargins left="0.39370078740157483" right="0.19685039370078741" top="0.19685039370078741" bottom="0.19685039370078741" header="0" footer="0"/>
  <pageSetup paperSize="8" scale="55"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13"/>
  <sheetViews>
    <sheetView topLeftCell="A28" zoomScaleNormal="100" workbookViewId="0">
      <selection activeCell="F54" sqref="F54"/>
    </sheetView>
  </sheetViews>
  <sheetFormatPr baseColWidth="10" defaultColWidth="11.28515625" defaultRowHeight="14.25" x14ac:dyDescent="0.2"/>
  <cols>
    <col min="1" max="1" width="11.28515625" style="87" customWidth="1"/>
    <col min="2" max="2" width="11.28515625" style="87"/>
    <col min="3" max="3" width="46.85546875" style="87" customWidth="1"/>
    <col min="4" max="4" width="14.85546875" style="87" bestFit="1" customWidth="1"/>
    <col min="5" max="9" width="11.28515625" style="87"/>
    <col min="10" max="10" width="50.5703125" style="87" bestFit="1" customWidth="1"/>
    <col min="11" max="16384" width="11.28515625" style="87"/>
  </cols>
  <sheetData>
    <row r="1" spans="1:7" ht="9.9499999999999993" customHeight="1" x14ac:dyDescent="0.2">
      <c r="G1" s="88" t="s">
        <v>0</v>
      </c>
    </row>
    <row r="2" spans="1:7" ht="9.9499999999999993" customHeight="1" x14ac:dyDescent="0.2">
      <c r="D2" s="61"/>
      <c r="E2" s="61"/>
      <c r="F2" s="61"/>
      <c r="G2" s="88" t="s">
        <v>194</v>
      </c>
    </row>
    <row r="3" spans="1:7" ht="9.9499999999999993" customHeight="1" x14ac:dyDescent="0.2">
      <c r="C3" s="130" t="s">
        <v>83</v>
      </c>
      <c r="D3" s="130"/>
      <c r="E3" s="130"/>
      <c r="F3" s="61"/>
      <c r="G3" s="88" t="s">
        <v>197</v>
      </c>
    </row>
    <row r="4" spans="1:7" ht="9.9499999999999993" customHeight="1" x14ac:dyDescent="0.2">
      <c r="C4" s="130"/>
      <c r="D4" s="130"/>
      <c r="E4" s="130"/>
      <c r="F4" s="61"/>
      <c r="G4" s="88" t="s">
        <v>195</v>
      </c>
    </row>
    <row r="5" spans="1:7" ht="9.9499999999999993" customHeight="1" x14ac:dyDescent="0.2">
      <c r="C5" s="130"/>
      <c r="D5" s="130"/>
      <c r="E5" s="130"/>
      <c r="G5" s="88" t="s">
        <v>196</v>
      </c>
    </row>
    <row r="6" spans="1:7" ht="9.9499999999999993" customHeight="1" x14ac:dyDescent="0.2">
      <c r="G6" s="88" t="s">
        <v>201</v>
      </c>
    </row>
    <row r="7" spans="1:7" ht="9.9499999999999993" customHeight="1" x14ac:dyDescent="0.2">
      <c r="G7" s="88" t="s">
        <v>202</v>
      </c>
    </row>
    <row r="8" spans="1:7" ht="9.9499999999999993" customHeight="1" x14ac:dyDescent="0.2">
      <c r="G8" s="88"/>
    </row>
    <row r="9" spans="1:7" ht="20.100000000000001" customHeight="1" x14ac:dyDescent="0.25">
      <c r="A9" s="89" t="s">
        <v>50</v>
      </c>
      <c r="B9" s="128"/>
      <c r="C9" s="128"/>
      <c r="D9" s="128"/>
      <c r="E9" s="128"/>
      <c r="F9" s="128"/>
    </row>
    <row r="10" spans="1:7" ht="20.100000000000001" customHeight="1" x14ac:dyDescent="0.25">
      <c r="A10" s="89" t="s">
        <v>46</v>
      </c>
      <c r="B10" s="128"/>
      <c r="C10" s="128"/>
      <c r="D10" s="128"/>
      <c r="E10" s="128"/>
      <c r="F10" s="128"/>
    </row>
    <row r="11" spans="1:7" ht="20.100000000000001" customHeight="1" x14ac:dyDescent="0.25">
      <c r="A11" s="89" t="s">
        <v>47</v>
      </c>
      <c r="B11" s="128"/>
      <c r="C11" s="128"/>
      <c r="D11" s="128"/>
      <c r="E11" s="128"/>
      <c r="F11" s="128"/>
    </row>
    <row r="12" spans="1:7" ht="20.100000000000001" customHeight="1" x14ac:dyDescent="0.25">
      <c r="A12" s="89" t="s">
        <v>48</v>
      </c>
      <c r="B12" s="128"/>
      <c r="C12" s="128"/>
      <c r="D12" s="128"/>
      <c r="E12" s="128"/>
      <c r="F12" s="128"/>
    </row>
    <row r="13" spans="1:7" ht="20.100000000000001" customHeight="1" x14ac:dyDescent="0.25">
      <c r="A13" s="89" t="s">
        <v>49</v>
      </c>
      <c r="B13" s="128"/>
      <c r="C13" s="128"/>
      <c r="D13" s="128"/>
      <c r="E13" s="128"/>
      <c r="F13" s="128"/>
    </row>
    <row r="14" spans="1:7" ht="20.100000000000001" customHeight="1" x14ac:dyDescent="0.25">
      <c r="A14" s="89" t="s">
        <v>51</v>
      </c>
      <c r="B14" s="128"/>
      <c r="C14" s="128"/>
      <c r="D14" s="128"/>
      <c r="E14" s="128"/>
      <c r="F14" s="128"/>
    </row>
    <row r="15" spans="1:7" ht="20.100000000000001" customHeight="1" x14ac:dyDescent="0.25">
      <c r="A15" s="89" t="s">
        <v>52</v>
      </c>
      <c r="B15" s="128"/>
      <c r="C15" s="128"/>
      <c r="D15" s="128"/>
      <c r="E15" s="128"/>
      <c r="F15" s="128"/>
    </row>
    <row r="18" spans="1:7" ht="15" x14ac:dyDescent="0.25">
      <c r="A18" s="129" t="s">
        <v>53</v>
      </c>
      <c r="B18" s="129"/>
      <c r="C18" s="129"/>
      <c r="D18" s="90" t="s">
        <v>54</v>
      </c>
      <c r="E18" s="90" t="s">
        <v>55</v>
      </c>
      <c r="F18" s="90" t="s">
        <v>39</v>
      </c>
      <c r="G18" s="90" t="s">
        <v>8</v>
      </c>
    </row>
    <row r="19" spans="1:7" ht="15" x14ac:dyDescent="0.25">
      <c r="A19" s="127" t="s">
        <v>100</v>
      </c>
      <c r="B19" s="127"/>
      <c r="C19" s="127"/>
      <c r="D19" s="91"/>
      <c r="E19" s="92"/>
      <c r="F19" s="93"/>
      <c r="G19" s="93"/>
    </row>
    <row r="20" spans="1:7" ht="15" x14ac:dyDescent="0.25">
      <c r="A20" s="125" t="s">
        <v>219</v>
      </c>
      <c r="B20" s="125"/>
      <c r="C20" s="125"/>
      <c r="D20" s="99" t="s">
        <v>211</v>
      </c>
      <c r="E20" s="95">
        <f>Kalkulator!AE52</f>
        <v>0</v>
      </c>
      <c r="F20" s="96">
        <v>594</v>
      </c>
      <c r="G20" s="96">
        <f>F20*E20</f>
        <v>0</v>
      </c>
    </row>
    <row r="21" spans="1:7" ht="15" x14ac:dyDescent="0.25">
      <c r="A21" s="125" t="s">
        <v>220</v>
      </c>
      <c r="B21" s="125"/>
      <c r="C21" s="125"/>
      <c r="D21" s="99" t="s">
        <v>212</v>
      </c>
      <c r="E21" s="95">
        <f>Kalkulator!AF52</f>
        <v>0</v>
      </c>
      <c r="F21" s="96">
        <v>930</v>
      </c>
      <c r="G21" s="96">
        <f>F21*E21</f>
        <v>0</v>
      </c>
    </row>
    <row r="22" spans="1:7" ht="15" x14ac:dyDescent="0.25">
      <c r="A22" s="127" t="s">
        <v>101</v>
      </c>
      <c r="B22" s="127"/>
      <c r="C22" s="127"/>
      <c r="D22" s="111"/>
      <c r="E22" s="92"/>
      <c r="F22" s="93"/>
      <c r="G22" s="93"/>
    </row>
    <row r="23" spans="1:7" ht="15" x14ac:dyDescent="0.25">
      <c r="A23" s="125" t="s">
        <v>68</v>
      </c>
      <c r="B23" s="125"/>
      <c r="C23" s="125"/>
      <c r="D23" s="99" t="s">
        <v>13</v>
      </c>
      <c r="E23" s="95">
        <f>Kalkulator!E52</f>
        <v>0</v>
      </c>
      <c r="F23" s="96">
        <v>216</v>
      </c>
      <c r="G23" s="96">
        <f t="shared" ref="G23:G68" si="0">F23*E23</f>
        <v>0</v>
      </c>
    </row>
    <row r="24" spans="1:7" ht="15" x14ac:dyDescent="0.25">
      <c r="A24" s="125" t="s">
        <v>69</v>
      </c>
      <c r="B24" s="125"/>
      <c r="C24" s="125"/>
      <c r="D24" s="99" t="s">
        <v>14</v>
      </c>
      <c r="E24" s="95">
        <f>Kalkulator!F52</f>
        <v>0</v>
      </c>
      <c r="F24" s="96">
        <v>216</v>
      </c>
      <c r="G24" s="96">
        <f t="shared" si="0"/>
        <v>0</v>
      </c>
    </row>
    <row r="25" spans="1:7" ht="15" x14ac:dyDescent="0.25">
      <c r="A25" s="125" t="s">
        <v>87</v>
      </c>
      <c r="B25" s="125"/>
      <c r="C25" s="125"/>
      <c r="D25" s="99" t="s">
        <v>88</v>
      </c>
      <c r="E25" s="95">
        <f>Kalkulator!G52</f>
        <v>0</v>
      </c>
      <c r="F25" s="96">
        <v>222</v>
      </c>
      <c r="G25" s="96">
        <f t="shared" si="0"/>
        <v>0</v>
      </c>
    </row>
    <row r="26" spans="1:7" ht="15" x14ac:dyDescent="0.25">
      <c r="A26" s="127" t="s">
        <v>102</v>
      </c>
      <c r="B26" s="127"/>
      <c r="C26" s="127"/>
      <c r="D26" s="111"/>
      <c r="E26" s="92"/>
      <c r="F26" s="93"/>
      <c r="G26" s="93"/>
    </row>
    <row r="27" spans="1:7" ht="15" x14ac:dyDescent="0.25">
      <c r="A27" s="125" t="s">
        <v>70</v>
      </c>
      <c r="B27" s="125"/>
      <c r="C27" s="125"/>
      <c r="D27" s="99" t="s">
        <v>15</v>
      </c>
      <c r="E27" s="95">
        <f>Kalkulator!H52</f>
        <v>0</v>
      </c>
      <c r="F27" s="96">
        <v>216</v>
      </c>
      <c r="G27" s="96">
        <f t="shared" si="0"/>
        <v>0</v>
      </c>
    </row>
    <row r="28" spans="1:7" ht="15" x14ac:dyDescent="0.25">
      <c r="A28" s="125" t="s">
        <v>71</v>
      </c>
      <c r="B28" s="125"/>
      <c r="C28" s="125"/>
      <c r="D28" s="99" t="s">
        <v>16</v>
      </c>
      <c r="E28" s="95">
        <f>Kalkulator!I52</f>
        <v>0</v>
      </c>
      <c r="F28" s="96">
        <v>255</v>
      </c>
      <c r="G28" s="96">
        <f t="shared" si="0"/>
        <v>0</v>
      </c>
    </row>
    <row r="29" spans="1:7" ht="15" x14ac:dyDescent="0.25">
      <c r="A29" s="125" t="s">
        <v>216</v>
      </c>
      <c r="B29" s="125"/>
      <c r="C29" s="125"/>
      <c r="D29" s="99" t="s">
        <v>17</v>
      </c>
      <c r="E29" s="95">
        <f>Kalkulator!J52</f>
        <v>0</v>
      </c>
      <c r="F29" s="96">
        <v>255</v>
      </c>
      <c r="G29" s="96">
        <f t="shared" si="0"/>
        <v>0</v>
      </c>
    </row>
    <row r="30" spans="1:7" ht="15" x14ac:dyDescent="0.25">
      <c r="A30" s="125" t="s">
        <v>217</v>
      </c>
      <c r="B30" s="125"/>
      <c r="C30" s="125"/>
      <c r="D30" s="99" t="s">
        <v>97</v>
      </c>
      <c r="E30" s="95">
        <f>Kalkulator!K52</f>
        <v>0</v>
      </c>
      <c r="F30" s="96">
        <v>312</v>
      </c>
      <c r="G30" s="96">
        <f t="shared" ref="G30" si="1">F30*E30</f>
        <v>0</v>
      </c>
    </row>
    <row r="31" spans="1:7" ht="15" x14ac:dyDescent="0.25">
      <c r="A31" s="125" t="s">
        <v>218</v>
      </c>
      <c r="B31" s="125"/>
      <c r="C31" s="125"/>
      <c r="D31" s="99" t="s">
        <v>98</v>
      </c>
      <c r="E31" s="95">
        <f>Kalkulator!L52</f>
        <v>0</v>
      </c>
      <c r="F31" s="96">
        <v>369</v>
      </c>
      <c r="G31" s="96">
        <f t="shared" ref="G31" si="2">F31*E31</f>
        <v>0</v>
      </c>
    </row>
    <row r="32" spans="1:7" ht="15" x14ac:dyDescent="0.25">
      <c r="A32" s="125" t="s">
        <v>237</v>
      </c>
      <c r="B32" s="125"/>
      <c r="C32" s="125"/>
      <c r="D32" s="99" t="s">
        <v>210</v>
      </c>
      <c r="E32" s="97">
        <f>Kalkulator!M52</f>
        <v>0</v>
      </c>
      <c r="F32" s="96">
        <v>423</v>
      </c>
      <c r="G32" s="96">
        <f t="shared" ref="G32" si="3">F32*E32</f>
        <v>0</v>
      </c>
    </row>
    <row r="33" spans="1:7" ht="15" x14ac:dyDescent="0.25">
      <c r="A33" s="127" t="s">
        <v>104</v>
      </c>
      <c r="B33" s="127"/>
      <c r="C33" s="127"/>
      <c r="D33" s="111"/>
      <c r="E33" s="92"/>
      <c r="F33" s="93"/>
      <c r="G33" s="93"/>
    </row>
    <row r="34" spans="1:7" ht="15" x14ac:dyDescent="0.25">
      <c r="A34" s="125" t="s">
        <v>72</v>
      </c>
      <c r="B34" s="125"/>
      <c r="C34" s="125"/>
      <c r="D34" s="99" t="s">
        <v>29</v>
      </c>
      <c r="E34" s="95">
        <f>Kalkulator!N52</f>
        <v>0</v>
      </c>
      <c r="F34" s="96">
        <v>279</v>
      </c>
      <c r="G34" s="96">
        <f t="shared" si="0"/>
        <v>0</v>
      </c>
    </row>
    <row r="35" spans="1:7" ht="15" x14ac:dyDescent="0.25">
      <c r="A35" s="125" t="s">
        <v>73</v>
      </c>
      <c r="B35" s="125"/>
      <c r="C35" s="125"/>
      <c r="D35" s="99" t="s">
        <v>30</v>
      </c>
      <c r="E35" s="95">
        <f>Kalkulator!O52</f>
        <v>0</v>
      </c>
      <c r="F35" s="96">
        <v>306</v>
      </c>
      <c r="G35" s="96">
        <f t="shared" si="0"/>
        <v>0</v>
      </c>
    </row>
    <row r="36" spans="1:7" ht="15" x14ac:dyDescent="0.25">
      <c r="A36" s="127" t="s">
        <v>103</v>
      </c>
      <c r="B36" s="127"/>
      <c r="C36" s="127"/>
      <c r="D36" s="111"/>
      <c r="E36" s="92"/>
      <c r="F36" s="93"/>
      <c r="G36" s="93"/>
    </row>
    <row r="37" spans="1:7" ht="15" x14ac:dyDescent="0.25">
      <c r="A37" s="125" t="s">
        <v>31</v>
      </c>
      <c r="B37" s="125"/>
      <c r="C37" s="125"/>
      <c r="D37" s="99" t="s">
        <v>56</v>
      </c>
      <c r="E37" s="95">
        <f>Kalkulator!P52</f>
        <v>0</v>
      </c>
      <c r="F37" s="96">
        <v>93</v>
      </c>
      <c r="G37" s="96">
        <f t="shared" si="0"/>
        <v>0</v>
      </c>
    </row>
    <row r="38" spans="1:7" ht="15" x14ac:dyDescent="0.25">
      <c r="A38" s="125" t="s">
        <v>85</v>
      </c>
      <c r="B38" s="125"/>
      <c r="C38" s="125"/>
      <c r="D38" s="99" t="s">
        <v>86</v>
      </c>
      <c r="E38" s="95">
        <f>Kalkulator!Q52</f>
        <v>0</v>
      </c>
      <c r="F38" s="96">
        <v>150</v>
      </c>
      <c r="G38" s="96">
        <f t="shared" si="0"/>
        <v>0</v>
      </c>
    </row>
    <row r="39" spans="1:7" ht="15" x14ac:dyDescent="0.25">
      <c r="A39" s="125" t="s">
        <v>32</v>
      </c>
      <c r="B39" s="125"/>
      <c r="C39" s="125"/>
      <c r="D39" s="99" t="s">
        <v>57</v>
      </c>
      <c r="E39" s="95">
        <f>Kalkulator!R52</f>
        <v>0</v>
      </c>
      <c r="F39" s="96">
        <v>33</v>
      </c>
      <c r="G39" s="96">
        <f t="shared" si="0"/>
        <v>0</v>
      </c>
    </row>
    <row r="40" spans="1:7" ht="15" x14ac:dyDescent="0.25">
      <c r="A40" s="127" t="s">
        <v>105</v>
      </c>
      <c r="B40" s="127"/>
      <c r="C40" s="127"/>
      <c r="D40" s="111"/>
      <c r="E40" s="92"/>
      <c r="F40" s="93"/>
      <c r="G40" s="93"/>
    </row>
    <row r="41" spans="1:7" ht="15" x14ac:dyDescent="0.25">
      <c r="A41" s="125" t="s">
        <v>74</v>
      </c>
      <c r="B41" s="125"/>
      <c r="C41" s="125"/>
      <c r="D41" s="99" t="s">
        <v>25</v>
      </c>
      <c r="E41" s="95">
        <f>Kalkulator!S52</f>
        <v>0</v>
      </c>
      <c r="F41" s="96">
        <v>222</v>
      </c>
      <c r="G41" s="96">
        <f t="shared" si="0"/>
        <v>0</v>
      </c>
    </row>
    <row r="42" spans="1:7" ht="15" x14ac:dyDescent="0.25">
      <c r="A42" s="125" t="s">
        <v>75</v>
      </c>
      <c r="B42" s="125"/>
      <c r="C42" s="125"/>
      <c r="D42" s="99" t="s">
        <v>26</v>
      </c>
      <c r="E42" s="95">
        <f>Kalkulator!T52</f>
        <v>0</v>
      </c>
      <c r="F42" s="96">
        <v>222</v>
      </c>
      <c r="G42" s="96">
        <f t="shared" si="0"/>
        <v>0</v>
      </c>
    </row>
    <row r="43" spans="1:7" ht="15" x14ac:dyDescent="0.25">
      <c r="A43" s="125" t="s">
        <v>76</v>
      </c>
      <c r="B43" s="125"/>
      <c r="C43" s="125"/>
      <c r="D43" s="99" t="s">
        <v>18</v>
      </c>
      <c r="E43" s="95">
        <f>Kalkulator!U52</f>
        <v>0</v>
      </c>
      <c r="F43" s="96">
        <v>222</v>
      </c>
      <c r="G43" s="96">
        <f t="shared" si="0"/>
        <v>0</v>
      </c>
    </row>
    <row r="44" spans="1:7" ht="15" x14ac:dyDescent="0.25">
      <c r="A44" s="127" t="s">
        <v>106</v>
      </c>
      <c r="B44" s="127"/>
      <c r="C44" s="127"/>
      <c r="D44" s="111"/>
      <c r="E44" s="92"/>
      <c r="F44" s="93"/>
      <c r="G44" s="93"/>
    </row>
    <row r="45" spans="1:7" ht="15" x14ac:dyDescent="0.25">
      <c r="A45" s="125" t="s">
        <v>77</v>
      </c>
      <c r="B45" s="125"/>
      <c r="C45" s="125"/>
      <c r="D45" s="99" t="s">
        <v>19</v>
      </c>
      <c r="E45" s="95">
        <f>Kalkulator!V52</f>
        <v>0</v>
      </c>
      <c r="F45" s="96">
        <v>273</v>
      </c>
      <c r="G45" s="96">
        <f t="shared" si="0"/>
        <v>0</v>
      </c>
    </row>
    <row r="46" spans="1:7" ht="15" x14ac:dyDescent="0.25">
      <c r="A46" s="125" t="s">
        <v>78</v>
      </c>
      <c r="B46" s="125"/>
      <c r="C46" s="125"/>
      <c r="D46" s="99" t="s">
        <v>35</v>
      </c>
      <c r="E46" s="95">
        <f>Kalkulator!W52</f>
        <v>0</v>
      </c>
      <c r="F46" s="96">
        <v>255</v>
      </c>
      <c r="G46" s="96">
        <f t="shared" si="0"/>
        <v>0</v>
      </c>
    </row>
    <row r="47" spans="1:7" ht="15" x14ac:dyDescent="0.25">
      <c r="A47" s="125" t="s">
        <v>79</v>
      </c>
      <c r="B47" s="125"/>
      <c r="C47" s="125"/>
      <c r="D47" s="99" t="s">
        <v>36</v>
      </c>
      <c r="E47" s="95">
        <f>Kalkulator!X52</f>
        <v>0</v>
      </c>
      <c r="F47" s="96">
        <v>363</v>
      </c>
      <c r="G47" s="96">
        <f t="shared" si="0"/>
        <v>0</v>
      </c>
    </row>
    <row r="48" spans="1:7" ht="15" x14ac:dyDescent="0.25">
      <c r="A48" s="127" t="s">
        <v>107</v>
      </c>
      <c r="B48" s="127"/>
      <c r="C48" s="127"/>
      <c r="D48" s="111"/>
      <c r="E48" s="92"/>
      <c r="F48" s="93"/>
      <c r="G48" s="93"/>
    </row>
    <row r="49" spans="1:7" ht="15" x14ac:dyDescent="0.25">
      <c r="A49" s="125" t="s">
        <v>147</v>
      </c>
      <c r="B49" s="125"/>
      <c r="C49" s="125"/>
      <c r="D49" s="99" t="s">
        <v>90</v>
      </c>
      <c r="E49" s="98">
        <f>Kalkulator!Y52</f>
        <v>0</v>
      </c>
      <c r="F49" s="96">
        <v>660</v>
      </c>
      <c r="G49" s="96">
        <f t="shared" si="0"/>
        <v>0</v>
      </c>
    </row>
    <row r="50" spans="1:7" ht="15" x14ac:dyDescent="0.25">
      <c r="A50" s="125" t="s">
        <v>137</v>
      </c>
      <c r="B50" s="125"/>
      <c r="C50" s="125"/>
      <c r="D50" s="99" t="s">
        <v>138</v>
      </c>
      <c r="E50" s="98">
        <f>Kalkulator!Z52</f>
        <v>0</v>
      </c>
      <c r="F50" s="96">
        <v>288</v>
      </c>
      <c r="G50" s="96">
        <f t="shared" si="0"/>
        <v>0</v>
      </c>
    </row>
    <row r="51" spans="1:7" ht="15" x14ac:dyDescent="0.25">
      <c r="A51" s="125" t="s">
        <v>139</v>
      </c>
      <c r="B51" s="125"/>
      <c r="C51" s="125"/>
      <c r="D51" s="99" t="s">
        <v>140</v>
      </c>
      <c r="E51" s="98">
        <f>Kalkulator!AA52</f>
        <v>0</v>
      </c>
      <c r="F51" s="96">
        <v>72</v>
      </c>
      <c r="G51" s="96">
        <f t="shared" si="0"/>
        <v>0</v>
      </c>
    </row>
    <row r="52" spans="1:7" ht="15" x14ac:dyDescent="0.25">
      <c r="A52" s="125" t="s">
        <v>141</v>
      </c>
      <c r="B52" s="125"/>
      <c r="C52" s="125"/>
      <c r="D52" s="99" t="s">
        <v>142</v>
      </c>
      <c r="E52" s="98">
        <f>Kalkulator!AB52</f>
        <v>0</v>
      </c>
      <c r="F52" s="96">
        <v>72</v>
      </c>
      <c r="G52" s="96">
        <f t="shared" si="0"/>
        <v>0</v>
      </c>
    </row>
    <row r="53" spans="1:7" ht="15" x14ac:dyDescent="0.25">
      <c r="A53" s="110" t="s">
        <v>144</v>
      </c>
      <c r="B53" s="110"/>
      <c r="C53" s="110"/>
      <c r="D53" s="99" t="s">
        <v>143</v>
      </c>
      <c r="E53" s="98">
        <f>Kalkulator!AC52</f>
        <v>0</v>
      </c>
      <c r="F53" s="96">
        <v>21</v>
      </c>
      <c r="G53" s="96">
        <f t="shared" si="0"/>
        <v>0</v>
      </c>
    </row>
    <row r="54" spans="1:7" ht="15" x14ac:dyDescent="0.25">
      <c r="A54" s="112" t="s">
        <v>236</v>
      </c>
      <c r="B54" s="110"/>
      <c r="C54" s="110"/>
      <c r="D54" s="99" t="s">
        <v>213</v>
      </c>
      <c r="E54" s="98">
        <f>Kalkulator!AD52</f>
        <v>0</v>
      </c>
      <c r="F54" s="96">
        <v>177</v>
      </c>
      <c r="G54" s="96">
        <f t="shared" ref="G54" si="4">F54*E54</f>
        <v>0</v>
      </c>
    </row>
    <row r="55" spans="1:7" x14ac:dyDescent="0.2">
      <c r="A55" s="127" t="s">
        <v>108</v>
      </c>
      <c r="B55" s="127"/>
      <c r="C55" s="127"/>
      <c r="D55" s="111"/>
      <c r="E55" s="91"/>
      <c r="F55" s="93"/>
      <c r="G55" s="93"/>
    </row>
    <row r="56" spans="1:7" ht="15" x14ac:dyDescent="0.25">
      <c r="A56" s="125" t="s">
        <v>22</v>
      </c>
      <c r="B56" s="125"/>
      <c r="C56" s="125"/>
      <c r="D56" s="99" t="s">
        <v>23</v>
      </c>
      <c r="E56" s="98">
        <f>Kalkulator!AG52</f>
        <v>0</v>
      </c>
      <c r="F56" s="96">
        <v>120</v>
      </c>
      <c r="G56" s="96">
        <f>F56*E56</f>
        <v>0</v>
      </c>
    </row>
    <row r="57" spans="1:7" ht="15" x14ac:dyDescent="0.25">
      <c r="A57" s="125" t="s">
        <v>109</v>
      </c>
      <c r="B57" s="125"/>
      <c r="C57" s="125"/>
      <c r="D57" s="99" t="s">
        <v>24</v>
      </c>
      <c r="E57" s="98">
        <f>Kalkulator!AH52</f>
        <v>0</v>
      </c>
      <c r="F57" s="96">
        <v>42</v>
      </c>
      <c r="G57" s="96">
        <f>F57*E57</f>
        <v>0</v>
      </c>
    </row>
    <row r="58" spans="1:7" ht="15" x14ac:dyDescent="0.25">
      <c r="A58" s="125" t="s">
        <v>110</v>
      </c>
      <c r="B58" s="125"/>
      <c r="C58" s="125"/>
      <c r="D58" s="99" t="s">
        <v>21</v>
      </c>
      <c r="E58" s="98">
        <f>Kalkulator!AI52</f>
        <v>0</v>
      </c>
      <c r="F58" s="96">
        <v>42</v>
      </c>
      <c r="G58" s="96">
        <f>F58*E58</f>
        <v>0</v>
      </c>
    </row>
    <row r="59" spans="1:7" ht="15.75" thickBot="1" x14ac:dyDescent="0.3">
      <c r="A59" s="100"/>
      <c r="B59" s="100"/>
      <c r="C59" s="100"/>
      <c r="D59" s="100"/>
      <c r="E59" s="101" t="s">
        <v>156</v>
      </c>
      <c r="F59" s="102"/>
      <c r="G59" s="103">
        <f>SUM(G20:G58)</f>
        <v>0</v>
      </c>
    </row>
    <row r="60" spans="1:7" ht="15.75" thickTop="1" x14ac:dyDescent="0.25">
      <c r="A60" s="100"/>
      <c r="B60" s="100"/>
      <c r="C60" s="100"/>
      <c r="D60" s="100"/>
      <c r="E60" s="104"/>
      <c r="F60" s="105"/>
      <c r="G60" s="105"/>
    </row>
    <row r="61" spans="1:7" ht="15" x14ac:dyDescent="0.25">
      <c r="A61" s="129" t="s">
        <v>53</v>
      </c>
      <c r="B61" s="129"/>
      <c r="C61" s="129"/>
      <c r="D61" s="90" t="s">
        <v>54</v>
      </c>
      <c r="E61" s="90" t="s">
        <v>55</v>
      </c>
      <c r="F61" s="90" t="s">
        <v>39</v>
      </c>
      <c r="G61" s="90" t="s">
        <v>8</v>
      </c>
    </row>
    <row r="62" spans="1:7" ht="15" x14ac:dyDescent="0.25">
      <c r="A62" s="127" t="s">
        <v>154</v>
      </c>
      <c r="B62" s="127"/>
      <c r="C62" s="127"/>
      <c r="D62" s="111"/>
      <c r="E62" s="92"/>
      <c r="F62" s="93"/>
      <c r="G62" s="93"/>
    </row>
    <row r="63" spans="1:7" ht="15" x14ac:dyDescent="0.25">
      <c r="A63" s="125" t="s">
        <v>204</v>
      </c>
      <c r="B63" s="125"/>
      <c r="C63" s="125"/>
      <c r="D63" s="99" t="s">
        <v>58</v>
      </c>
      <c r="E63" s="95">
        <v>0</v>
      </c>
      <c r="F63" s="96">
        <v>387</v>
      </c>
      <c r="G63" s="96">
        <f t="shared" si="0"/>
        <v>0</v>
      </c>
    </row>
    <row r="64" spans="1:7" ht="15" x14ac:dyDescent="0.25">
      <c r="A64" s="125" t="s">
        <v>205</v>
      </c>
      <c r="B64" s="125"/>
      <c r="C64" s="125"/>
      <c r="D64" s="99" t="s">
        <v>59</v>
      </c>
      <c r="E64" s="95">
        <v>0</v>
      </c>
      <c r="F64" s="106">
        <v>1149</v>
      </c>
      <c r="G64" s="96">
        <f t="shared" si="0"/>
        <v>0</v>
      </c>
    </row>
    <row r="65" spans="1:7" ht="15" x14ac:dyDescent="0.25">
      <c r="A65" s="113" t="s">
        <v>206</v>
      </c>
      <c r="B65" s="114"/>
      <c r="C65" s="115"/>
      <c r="D65" s="99" t="s">
        <v>82</v>
      </c>
      <c r="E65" s="95">
        <v>0</v>
      </c>
      <c r="F65" s="96">
        <v>234</v>
      </c>
      <c r="G65" s="96">
        <f t="shared" si="0"/>
        <v>0</v>
      </c>
    </row>
    <row r="66" spans="1:7" ht="15" x14ac:dyDescent="0.25">
      <c r="A66" s="125" t="s">
        <v>234</v>
      </c>
      <c r="B66" s="125"/>
      <c r="C66" s="125"/>
      <c r="D66" s="99" t="s">
        <v>228</v>
      </c>
      <c r="E66" s="95">
        <v>0</v>
      </c>
      <c r="F66" s="96">
        <v>30</v>
      </c>
      <c r="G66" s="96">
        <f t="shared" ref="G66" si="5">F66*E66</f>
        <v>0</v>
      </c>
    </row>
    <row r="67" spans="1:7" ht="15" x14ac:dyDescent="0.25">
      <c r="A67" s="125" t="s">
        <v>207</v>
      </c>
      <c r="B67" s="125"/>
      <c r="C67" s="125"/>
      <c r="D67" s="99" t="s">
        <v>111</v>
      </c>
      <c r="E67" s="95">
        <v>0</v>
      </c>
      <c r="F67" s="96">
        <v>234</v>
      </c>
      <c r="G67" s="96">
        <f t="shared" ref="G67" si="6">F67*E67</f>
        <v>0</v>
      </c>
    </row>
    <row r="68" spans="1:7" ht="15" x14ac:dyDescent="0.25">
      <c r="A68" s="125" t="s">
        <v>40</v>
      </c>
      <c r="B68" s="125"/>
      <c r="C68" s="125"/>
      <c r="D68" s="99" t="s">
        <v>60</v>
      </c>
      <c r="E68" s="95">
        <v>0</v>
      </c>
      <c r="F68" s="96">
        <v>297</v>
      </c>
      <c r="G68" s="96">
        <f t="shared" si="0"/>
        <v>0</v>
      </c>
    </row>
    <row r="69" spans="1:7" ht="15" x14ac:dyDescent="0.25">
      <c r="A69" s="125" t="s">
        <v>112</v>
      </c>
      <c r="B69" s="125"/>
      <c r="C69" s="125"/>
      <c r="D69" s="99" t="s">
        <v>113</v>
      </c>
      <c r="E69" s="95">
        <v>0</v>
      </c>
      <c r="F69" s="96">
        <v>51</v>
      </c>
      <c r="G69" s="96">
        <f t="shared" ref="G69:G70" si="7">F69*E69</f>
        <v>0</v>
      </c>
    </row>
    <row r="70" spans="1:7" ht="15" x14ac:dyDescent="0.25">
      <c r="A70" s="125" t="s">
        <v>117</v>
      </c>
      <c r="B70" s="125"/>
      <c r="C70" s="125"/>
      <c r="D70" s="99" t="s">
        <v>114</v>
      </c>
      <c r="E70" s="95">
        <v>0</v>
      </c>
      <c r="F70" s="96">
        <v>66</v>
      </c>
      <c r="G70" s="96">
        <f t="shared" si="7"/>
        <v>0</v>
      </c>
    </row>
    <row r="71" spans="1:7" ht="15" x14ac:dyDescent="0.25">
      <c r="A71" s="125" t="s">
        <v>118</v>
      </c>
      <c r="B71" s="125"/>
      <c r="C71" s="125"/>
      <c r="D71" s="99" t="s">
        <v>115</v>
      </c>
      <c r="E71" s="95">
        <v>0</v>
      </c>
      <c r="F71" s="96">
        <v>90</v>
      </c>
      <c r="G71" s="96">
        <f t="shared" ref="G71" si="8">F71*E71</f>
        <v>0</v>
      </c>
    </row>
    <row r="72" spans="1:7" ht="15" x14ac:dyDescent="0.25">
      <c r="A72" s="125" t="s">
        <v>193</v>
      </c>
      <c r="B72" s="125"/>
      <c r="C72" s="125"/>
      <c r="D72" s="99" t="s">
        <v>116</v>
      </c>
      <c r="E72" s="95">
        <v>0</v>
      </c>
      <c r="F72" s="96">
        <v>189</v>
      </c>
      <c r="G72" s="96">
        <f t="shared" ref="G72" si="9">F72*E72</f>
        <v>0</v>
      </c>
    </row>
    <row r="73" spans="1:7" ht="15" x14ac:dyDescent="0.25">
      <c r="A73" s="125" t="s">
        <v>119</v>
      </c>
      <c r="B73" s="125"/>
      <c r="C73" s="125"/>
      <c r="D73" s="99" t="s">
        <v>120</v>
      </c>
      <c r="E73" s="95">
        <v>0</v>
      </c>
      <c r="F73" s="96">
        <v>375</v>
      </c>
      <c r="G73" s="96">
        <f t="shared" ref="G73" si="10">F73*E73</f>
        <v>0</v>
      </c>
    </row>
    <row r="74" spans="1:7" ht="15" x14ac:dyDescent="0.25">
      <c r="A74" s="125" t="s">
        <v>121</v>
      </c>
      <c r="B74" s="125"/>
      <c r="C74" s="125"/>
      <c r="D74" s="99" t="s">
        <v>122</v>
      </c>
      <c r="E74" s="95">
        <v>0</v>
      </c>
      <c r="F74" s="96">
        <v>549</v>
      </c>
      <c r="G74" s="96">
        <f t="shared" ref="G74" si="11">F74*E74</f>
        <v>0</v>
      </c>
    </row>
    <row r="75" spans="1:7" ht="15" x14ac:dyDescent="0.25">
      <c r="A75" s="125" t="s">
        <v>123</v>
      </c>
      <c r="B75" s="125"/>
      <c r="C75" s="125"/>
      <c r="D75" s="99" t="s">
        <v>124</v>
      </c>
      <c r="E75" s="95">
        <v>0</v>
      </c>
      <c r="F75" s="96">
        <v>513</v>
      </c>
      <c r="G75" s="96">
        <f t="shared" ref="G75:G76" si="12">F75*E75</f>
        <v>0</v>
      </c>
    </row>
    <row r="76" spans="1:7" ht="15" x14ac:dyDescent="0.25">
      <c r="A76" s="125" t="s">
        <v>126</v>
      </c>
      <c r="B76" s="125"/>
      <c r="C76" s="125"/>
      <c r="D76" s="99" t="s">
        <v>125</v>
      </c>
      <c r="E76" s="95">
        <v>0</v>
      </c>
      <c r="F76" s="96">
        <v>678</v>
      </c>
      <c r="G76" s="96">
        <f t="shared" si="12"/>
        <v>0</v>
      </c>
    </row>
    <row r="77" spans="1:7" ht="15" x14ac:dyDescent="0.25">
      <c r="A77" s="125" t="s">
        <v>127</v>
      </c>
      <c r="B77" s="125"/>
      <c r="C77" s="125"/>
      <c r="D77" s="99" t="s">
        <v>129</v>
      </c>
      <c r="E77" s="95">
        <v>0</v>
      </c>
      <c r="F77" s="96">
        <v>492</v>
      </c>
      <c r="G77" s="96">
        <f t="shared" ref="G77:G80" si="13">F77*E77</f>
        <v>0</v>
      </c>
    </row>
    <row r="78" spans="1:7" ht="15" x14ac:dyDescent="0.25">
      <c r="A78" s="125" t="s">
        <v>128</v>
      </c>
      <c r="B78" s="125"/>
      <c r="C78" s="125"/>
      <c r="D78" s="99" t="s">
        <v>130</v>
      </c>
      <c r="E78" s="95">
        <v>0</v>
      </c>
      <c r="F78" s="96">
        <v>654</v>
      </c>
      <c r="G78" s="96">
        <f t="shared" ref="G78" si="14">F78*E78</f>
        <v>0</v>
      </c>
    </row>
    <row r="79" spans="1:7" ht="15" x14ac:dyDescent="0.25">
      <c r="A79" s="125" t="s">
        <v>183</v>
      </c>
      <c r="B79" s="125"/>
      <c r="C79" s="125"/>
      <c r="D79" s="99" t="s">
        <v>229</v>
      </c>
      <c r="E79" s="95">
        <v>0</v>
      </c>
      <c r="F79" s="96">
        <v>381</v>
      </c>
      <c r="G79" s="96">
        <f t="shared" si="13"/>
        <v>0</v>
      </c>
    </row>
    <row r="80" spans="1:7" ht="15" x14ac:dyDescent="0.25">
      <c r="A80" s="125" t="s">
        <v>184</v>
      </c>
      <c r="B80" s="125"/>
      <c r="C80" s="125"/>
      <c r="D80" s="99" t="s">
        <v>230</v>
      </c>
      <c r="E80" s="95">
        <v>0</v>
      </c>
      <c r="F80" s="96">
        <v>558</v>
      </c>
      <c r="G80" s="96">
        <f t="shared" si="13"/>
        <v>0</v>
      </c>
    </row>
    <row r="81" spans="1:12" ht="15" x14ac:dyDescent="0.25">
      <c r="A81" s="125" t="s">
        <v>131</v>
      </c>
      <c r="B81" s="125"/>
      <c r="C81" s="125"/>
      <c r="D81" s="99" t="s">
        <v>132</v>
      </c>
      <c r="E81" s="95">
        <v>0</v>
      </c>
      <c r="F81" s="96">
        <v>135</v>
      </c>
      <c r="G81" s="96">
        <f t="shared" ref="G81" si="15">F81*E81</f>
        <v>0</v>
      </c>
    </row>
    <row r="82" spans="1:12" ht="15" x14ac:dyDescent="0.25">
      <c r="A82" s="125" t="s">
        <v>133</v>
      </c>
      <c r="B82" s="125"/>
      <c r="C82" s="125"/>
      <c r="D82" s="99" t="s">
        <v>134</v>
      </c>
      <c r="E82" s="95">
        <v>0</v>
      </c>
      <c r="F82" s="96">
        <v>245</v>
      </c>
      <c r="G82" s="96">
        <f t="shared" ref="G82" si="16">F82*E82</f>
        <v>0</v>
      </c>
    </row>
    <row r="83" spans="1:12" ht="15" x14ac:dyDescent="0.25">
      <c r="A83" s="125" t="s">
        <v>135</v>
      </c>
      <c r="B83" s="125"/>
      <c r="C83" s="125"/>
      <c r="D83" s="99" t="s">
        <v>136</v>
      </c>
      <c r="E83" s="95">
        <v>0</v>
      </c>
      <c r="F83" s="96">
        <v>54</v>
      </c>
      <c r="G83" s="96">
        <f t="shared" ref="G83:G84" si="17">F83*E83</f>
        <v>0</v>
      </c>
    </row>
    <row r="84" spans="1:12" ht="15" x14ac:dyDescent="0.25">
      <c r="A84" s="110" t="s">
        <v>190</v>
      </c>
      <c r="B84" s="110"/>
      <c r="C84" s="110"/>
      <c r="D84" s="99" t="s">
        <v>231</v>
      </c>
      <c r="E84" s="95">
        <v>0</v>
      </c>
      <c r="F84" s="96">
        <v>348</v>
      </c>
      <c r="G84" s="96">
        <f t="shared" si="17"/>
        <v>0</v>
      </c>
      <c r="I84" s="107"/>
      <c r="J84" s="107"/>
      <c r="K84" s="107"/>
      <c r="L84" s="107"/>
    </row>
    <row r="85" spans="1:12" ht="15" x14ac:dyDescent="0.25">
      <c r="A85" s="127" t="s">
        <v>155</v>
      </c>
      <c r="B85" s="127"/>
      <c r="C85" s="127"/>
      <c r="D85" s="111"/>
      <c r="E85" s="92"/>
      <c r="F85" s="93"/>
      <c r="G85" s="93"/>
      <c r="I85" s="107"/>
      <c r="J85" s="107"/>
      <c r="K85" s="107"/>
      <c r="L85" s="107"/>
    </row>
    <row r="86" spans="1:12" ht="15" x14ac:dyDescent="0.25">
      <c r="A86" s="125" t="s">
        <v>179</v>
      </c>
      <c r="B86" s="125"/>
      <c r="C86" s="125"/>
      <c r="D86" s="99" t="s">
        <v>158</v>
      </c>
      <c r="E86" s="95">
        <v>0</v>
      </c>
      <c r="F86" s="106">
        <v>7.5</v>
      </c>
      <c r="G86" s="96">
        <f t="shared" ref="G86:G93" si="18">F86*E86</f>
        <v>0</v>
      </c>
      <c r="I86" s="107"/>
      <c r="J86" s="107"/>
      <c r="K86" s="107"/>
      <c r="L86" s="107"/>
    </row>
    <row r="87" spans="1:12" ht="15" x14ac:dyDescent="0.25">
      <c r="A87" s="125" t="s">
        <v>178</v>
      </c>
      <c r="B87" s="125"/>
      <c r="C87" s="125"/>
      <c r="D87" s="99" t="s">
        <v>159</v>
      </c>
      <c r="E87" s="95">
        <v>0</v>
      </c>
      <c r="F87" s="106">
        <v>7.5</v>
      </c>
      <c r="G87" s="96">
        <f t="shared" si="18"/>
        <v>0</v>
      </c>
      <c r="I87" s="107"/>
      <c r="J87" s="107"/>
      <c r="K87" s="107"/>
      <c r="L87" s="107"/>
    </row>
    <row r="88" spans="1:12" ht="15" x14ac:dyDescent="0.25">
      <c r="A88" s="125" t="s">
        <v>177</v>
      </c>
      <c r="B88" s="125"/>
      <c r="C88" s="125"/>
      <c r="D88" s="99" t="s">
        <v>160</v>
      </c>
      <c r="E88" s="95">
        <v>0</v>
      </c>
      <c r="F88" s="106">
        <v>7.5</v>
      </c>
      <c r="G88" s="96">
        <f t="shared" si="18"/>
        <v>0</v>
      </c>
      <c r="I88" s="107"/>
      <c r="J88" s="107"/>
      <c r="K88" s="108"/>
      <c r="L88" s="107"/>
    </row>
    <row r="89" spans="1:12" ht="15" x14ac:dyDescent="0.25">
      <c r="A89" s="125" t="s">
        <v>176</v>
      </c>
      <c r="B89" s="125"/>
      <c r="C89" s="125"/>
      <c r="D89" s="99" t="s">
        <v>161</v>
      </c>
      <c r="E89" s="95">
        <v>0</v>
      </c>
      <c r="F89" s="106">
        <v>54</v>
      </c>
      <c r="G89" s="96">
        <f t="shared" si="18"/>
        <v>0</v>
      </c>
      <c r="I89" s="107"/>
      <c r="J89" s="107"/>
      <c r="K89" s="107"/>
      <c r="L89" s="107"/>
    </row>
    <row r="90" spans="1:12" ht="15" x14ac:dyDescent="0.25">
      <c r="A90" s="126" t="s">
        <v>185</v>
      </c>
      <c r="B90" s="125"/>
      <c r="C90" s="125"/>
      <c r="D90" s="99" t="s">
        <v>162</v>
      </c>
      <c r="E90" s="95">
        <v>0</v>
      </c>
      <c r="F90" s="106">
        <v>111</v>
      </c>
      <c r="G90" s="96">
        <f t="shared" si="18"/>
        <v>0</v>
      </c>
      <c r="I90" s="107"/>
      <c r="J90" s="107"/>
      <c r="K90" s="107"/>
      <c r="L90" s="107"/>
    </row>
    <row r="91" spans="1:12" ht="15" x14ac:dyDescent="0.25">
      <c r="A91" s="125" t="s">
        <v>175</v>
      </c>
      <c r="B91" s="125"/>
      <c r="C91" s="125"/>
      <c r="D91" s="99" t="s">
        <v>163</v>
      </c>
      <c r="E91" s="95">
        <v>0</v>
      </c>
      <c r="F91" s="106">
        <v>63</v>
      </c>
      <c r="G91" s="96">
        <f t="shared" si="18"/>
        <v>0</v>
      </c>
      <c r="I91" s="107"/>
      <c r="J91" s="107"/>
      <c r="K91" s="107"/>
      <c r="L91" s="107"/>
    </row>
    <row r="92" spans="1:12" ht="15" x14ac:dyDescent="0.25">
      <c r="A92" s="125" t="s">
        <v>174</v>
      </c>
      <c r="B92" s="125"/>
      <c r="C92" s="125"/>
      <c r="D92" s="99" t="s">
        <v>164</v>
      </c>
      <c r="E92" s="95">
        <v>0</v>
      </c>
      <c r="F92" s="106">
        <v>8.4</v>
      </c>
      <c r="G92" s="96">
        <f t="shared" si="18"/>
        <v>0</v>
      </c>
      <c r="I92" s="107"/>
      <c r="J92" s="107"/>
      <c r="K92" s="107"/>
      <c r="L92" s="107"/>
    </row>
    <row r="93" spans="1:12" ht="15" x14ac:dyDescent="0.25">
      <c r="A93" s="125" t="s">
        <v>173</v>
      </c>
      <c r="B93" s="125"/>
      <c r="C93" s="125"/>
      <c r="D93" s="99" t="s">
        <v>165</v>
      </c>
      <c r="E93" s="95">
        <v>0</v>
      </c>
      <c r="F93" s="106">
        <v>7.5</v>
      </c>
      <c r="G93" s="96">
        <f t="shared" si="18"/>
        <v>0</v>
      </c>
      <c r="I93" s="107"/>
      <c r="J93" s="107"/>
      <c r="K93" s="107"/>
      <c r="L93" s="107"/>
    </row>
    <row r="94" spans="1:12" ht="15" x14ac:dyDescent="0.25">
      <c r="A94" s="125" t="s">
        <v>188</v>
      </c>
      <c r="B94" s="125"/>
      <c r="C94" s="125"/>
      <c r="D94" s="99" t="s">
        <v>186</v>
      </c>
      <c r="E94" s="95">
        <v>0</v>
      </c>
      <c r="F94" s="106">
        <v>9.6</v>
      </c>
      <c r="G94" s="96">
        <f t="shared" ref="G94:G95" si="19">F94*E94</f>
        <v>0</v>
      </c>
      <c r="I94" s="107"/>
      <c r="J94" s="107"/>
      <c r="K94" s="108"/>
      <c r="L94" s="107"/>
    </row>
    <row r="95" spans="1:12" ht="15" x14ac:dyDescent="0.25">
      <c r="A95" s="125" t="s">
        <v>189</v>
      </c>
      <c r="B95" s="125"/>
      <c r="C95" s="125"/>
      <c r="D95" s="99" t="s">
        <v>187</v>
      </c>
      <c r="E95" s="95">
        <v>0</v>
      </c>
      <c r="F95" s="106">
        <v>12.6</v>
      </c>
      <c r="G95" s="96">
        <f t="shared" si="19"/>
        <v>0</v>
      </c>
      <c r="I95" s="107"/>
      <c r="J95" s="107"/>
      <c r="K95" s="108"/>
      <c r="L95" s="107"/>
    </row>
    <row r="96" spans="1:12" ht="15" x14ac:dyDescent="0.25">
      <c r="A96" s="125" t="s">
        <v>172</v>
      </c>
      <c r="B96" s="125"/>
      <c r="C96" s="125"/>
      <c r="D96" s="99" t="s">
        <v>166</v>
      </c>
      <c r="E96" s="95">
        <v>0</v>
      </c>
      <c r="F96" s="106">
        <v>66</v>
      </c>
      <c r="G96" s="96">
        <f t="shared" ref="G96:G99" si="20">F96*E96</f>
        <v>0</v>
      </c>
      <c r="I96" s="107"/>
      <c r="J96" s="107"/>
      <c r="K96" s="108"/>
      <c r="L96" s="107"/>
    </row>
    <row r="97" spans="1:12" ht="15" x14ac:dyDescent="0.25">
      <c r="A97" s="125" t="s">
        <v>171</v>
      </c>
      <c r="B97" s="125"/>
      <c r="C97" s="125"/>
      <c r="D97" s="99" t="s">
        <v>167</v>
      </c>
      <c r="E97" s="95">
        <v>0</v>
      </c>
      <c r="F97" s="106">
        <v>78</v>
      </c>
      <c r="G97" s="96">
        <f t="shared" si="20"/>
        <v>0</v>
      </c>
      <c r="I97" s="107"/>
      <c r="J97" s="107"/>
      <c r="K97" s="107"/>
      <c r="L97" s="107"/>
    </row>
    <row r="98" spans="1:12" ht="15" x14ac:dyDescent="0.25">
      <c r="A98" s="125" t="s">
        <v>221</v>
      </c>
      <c r="B98" s="125"/>
      <c r="C98" s="125"/>
      <c r="D98" s="99" t="s">
        <v>168</v>
      </c>
      <c r="E98" s="95">
        <v>0</v>
      </c>
      <c r="F98" s="106">
        <v>25.5</v>
      </c>
      <c r="G98" s="96">
        <f t="shared" si="20"/>
        <v>0</v>
      </c>
      <c r="I98" s="107"/>
      <c r="J98" s="107"/>
      <c r="K98" s="108"/>
      <c r="L98" s="107"/>
    </row>
    <row r="99" spans="1:12" ht="15" x14ac:dyDescent="0.25">
      <c r="A99" s="125" t="s">
        <v>222</v>
      </c>
      <c r="B99" s="125"/>
      <c r="C99" s="125"/>
      <c r="D99" s="99" t="s">
        <v>169</v>
      </c>
      <c r="E99" s="95">
        <v>0</v>
      </c>
      <c r="F99" s="106">
        <v>78</v>
      </c>
      <c r="G99" s="96">
        <f t="shared" si="20"/>
        <v>0</v>
      </c>
      <c r="I99" s="107"/>
      <c r="J99" s="107"/>
      <c r="K99" s="107"/>
      <c r="L99" s="107"/>
    </row>
    <row r="100" spans="1:12" ht="15" x14ac:dyDescent="0.25">
      <c r="A100" s="125" t="s">
        <v>224</v>
      </c>
      <c r="B100" s="125"/>
      <c r="C100" s="125"/>
      <c r="D100" s="99" t="s">
        <v>225</v>
      </c>
      <c r="E100" s="95">
        <v>0</v>
      </c>
      <c r="F100" s="106">
        <v>105</v>
      </c>
      <c r="G100" s="96">
        <f t="shared" ref="G100:G101" si="21">F100*E100</f>
        <v>0</v>
      </c>
      <c r="I100" s="107"/>
      <c r="J100" s="107"/>
      <c r="K100" s="108"/>
      <c r="L100" s="107"/>
    </row>
    <row r="101" spans="1:12" ht="15" x14ac:dyDescent="0.25">
      <c r="A101" s="125" t="s">
        <v>223</v>
      </c>
      <c r="B101" s="125"/>
      <c r="C101" s="125"/>
      <c r="D101" s="99" t="s">
        <v>226</v>
      </c>
      <c r="E101" s="95">
        <v>0</v>
      </c>
      <c r="F101" s="106">
        <v>33</v>
      </c>
      <c r="G101" s="96">
        <f t="shared" si="21"/>
        <v>0</v>
      </c>
      <c r="I101" s="107"/>
      <c r="J101" s="107"/>
      <c r="K101" s="107"/>
      <c r="L101" s="107"/>
    </row>
    <row r="102" spans="1:12" ht="15" x14ac:dyDescent="0.25">
      <c r="A102" s="125" t="s">
        <v>208</v>
      </c>
      <c r="B102" s="125"/>
      <c r="C102" s="125"/>
      <c r="D102" s="99" t="s">
        <v>170</v>
      </c>
      <c r="E102" s="95">
        <v>0</v>
      </c>
      <c r="F102" s="106">
        <v>39</v>
      </c>
      <c r="G102" s="96">
        <f t="shared" ref="G102:G107" si="22">F102*E102</f>
        <v>0</v>
      </c>
      <c r="I102" s="107"/>
      <c r="J102" s="107"/>
      <c r="K102" s="107"/>
      <c r="L102" s="107"/>
    </row>
    <row r="103" spans="1:12" ht="15" x14ac:dyDescent="0.25">
      <c r="A103" s="125" t="s">
        <v>145</v>
      </c>
      <c r="B103" s="125"/>
      <c r="C103" s="125"/>
      <c r="D103" s="99" t="s">
        <v>146</v>
      </c>
      <c r="E103" s="95">
        <v>0</v>
      </c>
      <c r="F103" s="106">
        <v>6.3</v>
      </c>
      <c r="G103" s="96">
        <f t="shared" si="22"/>
        <v>0</v>
      </c>
      <c r="I103" s="107"/>
      <c r="J103" s="107"/>
      <c r="K103" s="107"/>
      <c r="L103" s="107"/>
    </row>
    <row r="104" spans="1:12" ht="15" x14ac:dyDescent="0.25">
      <c r="A104" s="125" t="s">
        <v>191</v>
      </c>
      <c r="B104" s="125"/>
      <c r="C104" s="125"/>
      <c r="D104" s="99" t="s">
        <v>232</v>
      </c>
      <c r="E104" s="95">
        <v>0</v>
      </c>
      <c r="F104" s="106">
        <v>45</v>
      </c>
      <c r="G104" s="96">
        <f t="shared" si="22"/>
        <v>0</v>
      </c>
      <c r="I104" s="107"/>
      <c r="J104" s="107"/>
      <c r="K104" s="107"/>
      <c r="L104" s="107"/>
    </row>
    <row r="105" spans="1:12" ht="15" x14ac:dyDescent="0.25">
      <c r="A105" s="125" t="s">
        <v>192</v>
      </c>
      <c r="B105" s="125"/>
      <c r="C105" s="125"/>
      <c r="D105" s="99" t="s">
        <v>233</v>
      </c>
      <c r="E105" s="95">
        <v>0</v>
      </c>
      <c r="F105" s="106">
        <v>45</v>
      </c>
      <c r="G105" s="96">
        <f t="shared" si="22"/>
        <v>0</v>
      </c>
      <c r="I105" s="107"/>
      <c r="J105" s="107"/>
      <c r="K105" s="108"/>
      <c r="L105" s="107"/>
    </row>
    <row r="106" spans="1:12" ht="15" x14ac:dyDescent="0.25">
      <c r="A106" s="131"/>
      <c r="B106" s="131"/>
      <c r="C106" s="131"/>
      <c r="D106" s="94"/>
      <c r="E106" s="98"/>
      <c r="F106" s="96"/>
      <c r="G106" s="96">
        <f t="shared" si="22"/>
        <v>0</v>
      </c>
      <c r="I106" s="107"/>
      <c r="J106" s="107"/>
      <c r="K106" s="108"/>
      <c r="L106" s="107"/>
    </row>
    <row r="107" spans="1:12" ht="15" x14ac:dyDescent="0.25">
      <c r="A107" s="131"/>
      <c r="B107" s="131"/>
      <c r="C107" s="131"/>
      <c r="D107" s="94"/>
      <c r="E107" s="98"/>
      <c r="F107" s="96"/>
      <c r="G107" s="96">
        <f t="shared" si="22"/>
        <v>0</v>
      </c>
      <c r="I107" s="107"/>
      <c r="J107" s="107"/>
      <c r="K107" s="108"/>
      <c r="L107" s="107"/>
    </row>
    <row r="108" spans="1:12" ht="15.75" thickBot="1" x14ac:dyDescent="0.3">
      <c r="E108" s="101" t="s">
        <v>157</v>
      </c>
      <c r="F108" s="102"/>
      <c r="G108" s="103">
        <f>SUM(G63:G107)</f>
        <v>0</v>
      </c>
      <c r="I108" s="107"/>
      <c r="J108" s="107"/>
      <c r="K108" s="107"/>
      <c r="L108" s="107"/>
    </row>
    <row r="109" spans="1:12" ht="16.5" thickTop="1" thickBot="1" x14ac:dyDescent="0.3">
      <c r="E109" s="101" t="s">
        <v>10</v>
      </c>
      <c r="F109" s="102"/>
      <c r="G109" s="103">
        <f>G59+G108</f>
        <v>0</v>
      </c>
      <c r="I109" s="107"/>
      <c r="J109" s="107"/>
      <c r="K109" s="107"/>
      <c r="L109" s="107"/>
    </row>
    <row r="110" spans="1:12" ht="15" thickTop="1" x14ac:dyDescent="0.2"/>
    <row r="112" spans="1:12" ht="194.25" customHeight="1" x14ac:dyDescent="0.2">
      <c r="A112" s="134"/>
      <c r="B112" s="135"/>
      <c r="C112" s="135"/>
      <c r="D112" s="135"/>
      <c r="E112" s="135"/>
      <c r="F112" s="135"/>
      <c r="G112" s="135"/>
    </row>
    <row r="113" spans="1:8" ht="83.25" customHeight="1" x14ac:dyDescent="0.2">
      <c r="A113" s="132" t="s">
        <v>227</v>
      </c>
      <c r="B113" s="133"/>
      <c r="C113" s="133"/>
      <c r="D113" s="133"/>
      <c r="E113" s="133"/>
      <c r="F113" s="133"/>
      <c r="G113" s="133"/>
      <c r="H113" s="109"/>
    </row>
  </sheetData>
  <sheetProtection formatCells="0" formatColumns="0" formatRows="0" insertColumns="0" insertRows="0" insertHyperlinks="0" deleteColumns="0" deleteRows="0" sort="0" autoFilter="0" pivotTables="0"/>
  <mergeCells count="94">
    <mergeCell ref="A74:C74"/>
    <mergeCell ref="A75:C75"/>
    <mergeCell ref="A76:C76"/>
    <mergeCell ref="A113:G113"/>
    <mergeCell ref="A112:G112"/>
    <mergeCell ref="A77:C77"/>
    <mergeCell ref="A104:C104"/>
    <mergeCell ref="A102:C102"/>
    <mergeCell ref="A103:C103"/>
    <mergeCell ref="A96:C96"/>
    <mergeCell ref="A97:C97"/>
    <mergeCell ref="A98:C98"/>
    <mergeCell ref="A99:C99"/>
    <mergeCell ref="A91:C91"/>
    <mergeCell ref="A79:C79"/>
    <mergeCell ref="A80:C80"/>
    <mergeCell ref="A69:C69"/>
    <mergeCell ref="A70:C70"/>
    <mergeCell ref="A71:C71"/>
    <mergeCell ref="A72:C72"/>
    <mergeCell ref="A73:C73"/>
    <mergeCell ref="A48:C48"/>
    <mergeCell ref="A49:C49"/>
    <mergeCell ref="A55:C55"/>
    <mergeCell ref="A62:C62"/>
    <mergeCell ref="A67:C67"/>
    <mergeCell ref="A50:C50"/>
    <mergeCell ref="A51:C51"/>
    <mergeCell ref="A52:C52"/>
    <mergeCell ref="A56:C56"/>
    <mergeCell ref="A57:C57"/>
    <mergeCell ref="A58:C58"/>
    <mergeCell ref="A61:C61"/>
    <mergeCell ref="A66:C66"/>
    <mergeCell ref="C3:E5"/>
    <mergeCell ref="A107:C107"/>
    <mergeCell ref="A63:C63"/>
    <mergeCell ref="A64:C64"/>
    <mergeCell ref="A68:C68"/>
    <mergeCell ref="A105:C105"/>
    <mergeCell ref="A106:C106"/>
    <mergeCell ref="A47:C47"/>
    <mergeCell ref="A28:C28"/>
    <mergeCell ref="A29:C29"/>
    <mergeCell ref="A34:C34"/>
    <mergeCell ref="A35:C35"/>
    <mergeCell ref="A37:C37"/>
    <mergeCell ref="A39:C39"/>
    <mergeCell ref="A41:C41"/>
    <mergeCell ref="A45:C45"/>
    <mergeCell ref="A46:C46"/>
    <mergeCell ref="A27:C27"/>
    <mergeCell ref="A38:C38"/>
    <mergeCell ref="A30:C30"/>
    <mergeCell ref="A31:C31"/>
    <mergeCell ref="A44:C44"/>
    <mergeCell ref="A33:C33"/>
    <mergeCell ref="A40:C40"/>
    <mergeCell ref="A36:C36"/>
    <mergeCell ref="B14:F14"/>
    <mergeCell ref="B15:F15"/>
    <mergeCell ref="A18:C18"/>
    <mergeCell ref="A19:C19"/>
    <mergeCell ref="A43:C43"/>
    <mergeCell ref="A42:C42"/>
    <mergeCell ref="A20:C20"/>
    <mergeCell ref="A22:C22"/>
    <mergeCell ref="A26:C26"/>
    <mergeCell ref="A21:C21"/>
    <mergeCell ref="A25:C25"/>
    <mergeCell ref="A23:C23"/>
    <mergeCell ref="A24:C24"/>
    <mergeCell ref="A32:C32"/>
    <mergeCell ref="B13:F13"/>
    <mergeCell ref="B9:F9"/>
    <mergeCell ref="B10:F10"/>
    <mergeCell ref="B11:F11"/>
    <mergeCell ref="B12:F12"/>
    <mergeCell ref="A100:C100"/>
    <mergeCell ref="A101:C101"/>
    <mergeCell ref="A94:C94"/>
    <mergeCell ref="A95:C95"/>
    <mergeCell ref="A78:C78"/>
    <mergeCell ref="A92:C92"/>
    <mergeCell ref="A93:C93"/>
    <mergeCell ref="A86:C86"/>
    <mergeCell ref="A87:C87"/>
    <mergeCell ref="A88:C88"/>
    <mergeCell ref="A89:C89"/>
    <mergeCell ref="A90:C90"/>
    <mergeCell ref="A81:C81"/>
    <mergeCell ref="A82:C82"/>
    <mergeCell ref="A83:C83"/>
    <mergeCell ref="A85:C85"/>
  </mergeCells>
  <phoneticPr fontId="19" type="noConversion"/>
  <hyperlinks>
    <hyperlink ref="G7" r:id="rId1" xr:uid="{00000000-0004-0000-0100-000000000000}"/>
  </hyperlinks>
  <pageMargins left="0.7" right="0.7" top="0.78740157499999996" bottom="0.78740157499999996" header="0.3" footer="0.3"/>
  <pageSetup paperSize="9" scale="73" fitToHeight="2" orientation="portrait" r:id="rId2"/>
  <headerFooter>
    <oddFooter>&amp;L&amp;D&amp;C&amp;F&amp;RSeite &amp;P von &amp;N</oddFooter>
  </headerFooter>
  <rowBreaks count="1" manualBreakCount="1">
    <brk id="60" max="6"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Kalkulator</vt:lpstr>
      <vt:lpstr>Produktliste</vt:lpstr>
      <vt:lpstr>Kalkulator!Druckbereich</vt:lpstr>
      <vt:lpstr>Produktliste!Druckbereich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Menzel Thomas</dc:creator>
  <cp:lastModifiedBy>Schweighofer Thomas</cp:lastModifiedBy>
  <cp:lastPrinted>2019-04-03T08:31:38Z</cp:lastPrinted>
  <dcterms:created xsi:type="dcterms:W3CDTF">2014-02-11T16:06:58Z</dcterms:created>
  <dcterms:modified xsi:type="dcterms:W3CDTF">2019-04-03T13:15:18Z</dcterms:modified>
</cp:coreProperties>
</file>